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COHOL STATS\"/>
    </mc:Choice>
  </mc:AlternateContent>
  <xr:revisionPtr revIDLastSave="0" documentId="13_ncr:1_{A98683E1-A172-4C10-8C8C-FE4054727F7E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A" sheetId="1" r:id="rId1"/>
  </sheets>
  <externalReferences>
    <externalReference r:id="rId2"/>
  </externalReference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B12" i="1" l="1"/>
  <c r="B13" i="1" s="1"/>
  <c r="B42" i="1"/>
  <c r="B43" i="1" s="1"/>
  <c r="B7" i="1"/>
  <c r="B8" i="1" s="1"/>
  <c r="C7" i="1"/>
  <c r="C8" i="1" s="1"/>
  <c r="D7" i="1"/>
  <c r="D8" i="1" s="1"/>
  <c r="E7" i="1"/>
  <c r="E8" i="1" s="1"/>
  <c r="F7" i="1"/>
  <c r="F8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C22" i="1"/>
  <c r="C23" i="1" s="1"/>
  <c r="D22" i="1"/>
  <c r="D23" i="1" s="1"/>
  <c r="E22" i="1"/>
  <c r="E23" i="1" s="1"/>
  <c r="F22" i="1"/>
  <c r="F23" i="1" s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5" i="1"/>
  <c r="I36" i="1"/>
  <c r="B37" i="1"/>
  <c r="B38" i="1" s="1"/>
  <c r="C37" i="1"/>
  <c r="C38" i="1" s="1"/>
  <c r="D37" i="1"/>
  <c r="D38" i="1" s="1"/>
  <c r="E37" i="1"/>
  <c r="E38" i="1" s="1"/>
  <c r="F37" i="1"/>
  <c r="F38" i="1" s="1"/>
  <c r="C42" i="1"/>
  <c r="C43" i="1" s="1"/>
  <c r="D42" i="1"/>
  <c r="D43" i="1" s="1"/>
  <c r="E42" i="1"/>
  <c r="E43" i="1" s="1"/>
  <c r="F42" i="1"/>
  <c r="F43" i="1" s="1"/>
  <c r="I45" i="1"/>
  <c r="I46" i="1"/>
  <c r="B47" i="1"/>
  <c r="B48" i="1" s="1"/>
  <c r="C47" i="1"/>
  <c r="C48" i="1" s="1"/>
  <c r="D47" i="1"/>
  <c r="D48" i="1" s="1"/>
  <c r="E47" i="1"/>
  <c r="E48" i="1" s="1"/>
  <c r="F47" i="1"/>
  <c r="F48" i="1" s="1"/>
  <c r="B52" i="1"/>
  <c r="B53" i="1" s="1"/>
  <c r="C52" i="1"/>
  <c r="C53" i="1" s="1"/>
  <c r="D52" i="1"/>
  <c r="D53" i="1" s="1"/>
  <c r="E52" i="1"/>
  <c r="E53" i="1" s="1"/>
  <c r="F52" i="1"/>
  <c r="F53" i="1" s="1"/>
  <c r="I55" i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57" i="1" l="1"/>
  <c r="I58" i="1" s="1"/>
  <c r="I47" i="1"/>
  <c r="I48" i="1" s="1"/>
  <c r="I37" i="1"/>
  <c r="I38" i="1" s="1"/>
  <c r="I27" i="1"/>
  <c r="I28" i="1" s="1"/>
  <c r="I17" i="1"/>
  <c r="I18" i="1" s="1"/>
</calcChain>
</file>

<file path=xl/sharedStrings.xml><?xml version="1.0" encoding="utf-8"?>
<sst xmlns="http://schemas.openxmlformats.org/spreadsheetml/2006/main" count="67" uniqueCount="15">
  <si>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</si>
  <si>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</si>
  <si>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</si>
  <si>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</si>
  <si>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</si>
  <si>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</si>
  <si>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</si>
  <si>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</si>
  <si>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</si>
  <si>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</si>
  <si>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</si>
  <si>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NOTE:  WINE, HIGH &amp; LOW SPIRITS &amp; CIDER IN GALLONS       BEER-BARRELS</t>
  </si>
  <si>
    <t>19 total</t>
  </si>
  <si>
    <t xml:space="preserve">                                      DELAWARE CONSUMPTION FY/19-FY/20</t>
  </si>
  <si>
    <t>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</si>
</sst>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2" xfId="0" applyNumberFormat="1" applyFont="1" applyBorder="1" applyProtection="1"/>
    <xf numFmtId="164" fontId="3" fillId="0" borderId="3" xfId="0" applyNumberFormat="1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10" fontId="3" fillId="0" borderId="5" xfId="0" applyNumberFormat="1" applyFont="1" applyBorder="1" applyAlignment="1" applyProtection="1">
      <alignment horizontal="center"/>
    </xf>
    <xf numFmtId="0" fontId="3" fillId="2" borderId="6" xfId="0" applyFont="1" applyFill="1" applyBorder="1" applyProtection="1"/>
    <xf numFmtId="0" fontId="4" fillId="2" borderId="6" xfId="0" applyFont="1" applyFill="1" applyBorder="1" applyProtection="1"/>
    <xf numFmtId="0" fontId="5" fillId="0" borderId="0" xfId="0" applyFont="1" applyProtection="1"/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Protection="1"/>
    <xf numFmtId="0" fontId="5" fillId="0" borderId="0" xfId="0" applyFont="1"/>
    <xf numFmtId="0" fontId="4" fillId="0" borderId="0" xfId="0" applyFont="1" applyProtection="1"/>
    <xf numFmtId="0" fontId="5" fillId="0" borderId="9" xfId="0" applyFont="1" applyBorder="1" applyAlignment="1" applyProtection="1">
      <alignment horizontal="center" vertical="center"/>
    </xf>
    <xf numFmtId="37" fontId="6" fillId="0" borderId="10" xfId="0" applyNumberFormat="1" applyFont="1" applyBorder="1" applyProtection="1"/>
    <xf numFmtId="37" fontId="6" fillId="0" borderId="9" xfId="0" applyNumberFormat="1" applyFont="1" applyBorder="1" applyProtection="1"/>
    <xf numFmtId="10" fontId="4" fillId="2" borderId="11" xfId="0" applyNumberFormat="1" applyFont="1" applyFill="1" applyBorder="1" applyProtection="1"/>
    <xf numFmtId="37" fontId="7" fillId="0" borderId="10" xfId="0" applyNumberFormat="1" applyFont="1" applyBorder="1" applyProtection="1"/>
    <xf numFmtId="0" fontId="9" fillId="0" borderId="0" xfId="0" applyFont="1" applyAlignment="1">
      <alignment horizontal="center"/>
    </xf>
    <xf numFmtId="16" fontId="3" fillId="0" borderId="3" xfId="0" applyNumberFormat="1" applyFont="1" applyBorder="1" applyProtection="1"/>
    <xf numFmtId="4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coholstatspurchases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1">
          <cell r="F21">
            <v>53797.99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66"/>
  <sheetViews>
    <sheetView tabSelected="1" defaultGridColor="0" colorId="22" zoomScale="60" zoomScaleNormal="60" zoomScaleSheetLayoutView="50" workbookViewId="0">
      <pane ySplit="3" topLeftCell="A43" activePane="bottomLeft" state="frozenSplit"/>
      <selection pane="bottomLeft" activeCell="F70" sqref="F70"/>
    </sheetView>
  </sheetViews>
  <sheetFormatPr defaultColWidth="10.77734375" defaultRowHeight="15" x14ac:dyDescent="0.2"/>
  <cols>
    <col min="1" max="1" width="13.6640625" customWidth="1"/>
    <col min="2" max="6" width="25.6640625" customWidth="1"/>
    <col min="7" max="7" width="4.6640625" customWidth="1"/>
    <col min="8" max="8" width="13.6640625" customWidth="1"/>
    <col min="9" max="9" width="19.6640625" customWidth="1"/>
  </cols>
  <sheetData>
    <row r="1" spans="1:13" ht="32.450000000000003" customHeight="1" x14ac:dyDescent="0.4">
      <c r="A1" s="28" t="s">
        <v>13</v>
      </c>
      <c r="B1" s="29"/>
      <c r="C1" s="29"/>
      <c r="D1" s="29"/>
      <c r="E1" s="29"/>
      <c r="F1" s="29"/>
      <c r="G1" s="24"/>
      <c r="H1" s="24"/>
      <c r="I1" s="27"/>
      <c r="J1" s="27"/>
      <c r="K1" s="27"/>
      <c r="L1" s="27"/>
      <c r="M1" s="27"/>
    </row>
    <row r="2" spans="1:13" ht="18.75" customHeight="1" x14ac:dyDescent="0.25">
      <c r="A2" s="1"/>
      <c r="B2" s="2"/>
      <c r="C2" s="17"/>
      <c r="D2" s="17"/>
      <c r="E2" s="17"/>
      <c r="F2" s="17"/>
      <c r="G2" s="17"/>
      <c r="H2" s="17"/>
      <c r="I2" s="26"/>
      <c r="J2" s="26"/>
      <c r="K2" s="26"/>
      <c r="L2" s="26"/>
      <c r="M2" s="26"/>
    </row>
    <row r="3" spans="1:13" ht="23.25" x14ac:dyDescent="0.35">
      <c r="A3" s="18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4"/>
      <c r="I3" s="4"/>
    </row>
    <row r="4" spans="1:13" ht="22.5" x14ac:dyDescent="0.3">
      <c r="A4" s="5" t="s">
        <v>0</v>
      </c>
      <c r="B4" s="19" t="s">
        <v>6</v>
      </c>
      <c r="C4" s="19" t="s">
        <v>6</v>
      </c>
      <c r="D4" s="19" t="s">
        <v>6</v>
      </c>
      <c r="E4" s="19" t="s">
        <v>6</v>
      </c>
      <c r="F4" s="19" t="s">
        <v>7</v>
      </c>
      <c r="G4" s="1"/>
      <c r="H4" s="1"/>
      <c r="I4" s="1"/>
    </row>
    <row r="5" spans="1:13" ht="30" x14ac:dyDescent="0.4">
      <c r="A5" s="6">
        <v>43282</v>
      </c>
      <c r="B5" s="21">
        <v>326095</v>
      </c>
      <c r="C5" s="21">
        <v>211055</v>
      </c>
      <c r="D5" s="21">
        <v>24601</v>
      </c>
      <c r="E5" s="21">
        <v>4163</v>
      </c>
      <c r="F5" s="21">
        <v>68417</v>
      </c>
      <c r="G5" s="1"/>
      <c r="H5" s="1"/>
      <c r="I5" s="1"/>
    </row>
    <row r="6" spans="1:13" ht="30" x14ac:dyDescent="0.4">
      <c r="A6" s="7">
        <v>43648</v>
      </c>
      <c r="B6" s="21">
        <v>357168.60800000001</v>
      </c>
      <c r="C6" s="21">
        <v>238857.54399999999</v>
      </c>
      <c r="D6" s="21">
        <v>31762.587</v>
      </c>
      <c r="E6" s="21">
        <v>4557.67</v>
      </c>
      <c r="F6" s="21">
        <v>72941.320999999996</v>
      </c>
      <c r="G6" s="1"/>
      <c r="H6" s="1"/>
      <c r="I6" s="1"/>
    </row>
    <row r="7" spans="1:13" ht="30.75" thickBot="1" x14ac:dyDescent="0.45">
      <c r="A7" s="25"/>
      <c r="B7" s="20">
        <f>B6-B5</f>
        <v>31073.608000000007</v>
      </c>
      <c r="C7" s="20">
        <f>C6-C5</f>
        <v>27802.543999999994</v>
      </c>
      <c r="D7" s="20">
        <f>D6-D5</f>
        <v>7161.5869999999995</v>
      </c>
      <c r="E7" s="20">
        <f>E6-E5</f>
        <v>394.67000000000007</v>
      </c>
      <c r="F7" s="20">
        <f>F6-F5</f>
        <v>4524.3209999999963</v>
      </c>
      <c r="G7" s="1"/>
      <c r="H7" s="1"/>
      <c r="I7" s="1"/>
    </row>
    <row r="8" spans="1:13" ht="23.25" thickBot="1" x14ac:dyDescent="0.35">
      <c r="A8" s="9" t="s">
        <v>9</v>
      </c>
      <c r="B8" s="10">
        <f>B7/B5</f>
        <v>9.5290047378831344E-2</v>
      </c>
      <c r="C8" s="10">
        <f>C7/C5</f>
        <v>0.13173127383857286</v>
      </c>
      <c r="D8" s="10">
        <f>D7/D5</f>
        <v>0.29110958904109585</v>
      </c>
      <c r="E8" s="10">
        <f>E7/E5</f>
        <v>9.4804227720393958E-2</v>
      </c>
      <c r="F8" s="10">
        <f>F7/F5</f>
        <v>6.6128608386804399E-2</v>
      </c>
      <c r="G8" s="1"/>
      <c r="H8" s="1"/>
      <c r="I8" s="1"/>
    </row>
    <row r="9" spans="1:13" ht="23.25" x14ac:dyDescent="0.35">
      <c r="A9" s="11"/>
      <c r="B9" s="12"/>
      <c r="C9" s="12"/>
      <c r="D9" s="12"/>
      <c r="E9" s="12"/>
      <c r="F9" s="12"/>
      <c r="G9" s="1"/>
      <c r="H9" s="17"/>
      <c r="I9" s="17"/>
    </row>
    <row r="10" spans="1:13" ht="30" x14ac:dyDescent="0.4">
      <c r="A10" s="6">
        <v>43313</v>
      </c>
      <c r="B10" s="21">
        <v>437343.17300000001</v>
      </c>
      <c r="C10" s="21">
        <v>326638.11900000001</v>
      </c>
      <c r="D10" s="21">
        <v>29110.613000000001</v>
      </c>
      <c r="E10" s="21">
        <v>4184.87</v>
      </c>
      <c r="F10" s="21">
        <v>72800.214999999997</v>
      </c>
      <c r="G10" s="1"/>
      <c r="H10" s="17"/>
      <c r="I10" s="17"/>
    </row>
    <row r="11" spans="1:13" ht="30" x14ac:dyDescent="0.4">
      <c r="A11" s="7">
        <v>43678</v>
      </c>
      <c r="B11" s="21">
        <v>397280.85</v>
      </c>
      <c r="C11" s="21">
        <v>303496.09000000003</v>
      </c>
      <c r="D11" s="21">
        <v>34322.54</v>
      </c>
      <c r="E11" s="21">
        <v>4262.0200000000004</v>
      </c>
      <c r="F11" s="21">
        <v>69098.44</v>
      </c>
      <c r="G11" s="1"/>
      <c r="H11" s="17" t="s">
        <v>0</v>
      </c>
      <c r="I11" s="17"/>
    </row>
    <row r="12" spans="1:13" ht="30.75" thickBot="1" x14ac:dyDescent="0.45">
      <c r="A12" s="8" t="s">
        <v>8</v>
      </c>
      <c r="B12" s="23">
        <f>B11-B10</f>
        <v>-40062.323000000033</v>
      </c>
      <c r="C12" s="20">
        <f>C11-C10</f>
        <v>-23142.02899999998</v>
      </c>
      <c r="D12" s="20">
        <f>D11-D10</f>
        <v>5211.9269999999997</v>
      </c>
      <c r="E12" s="20">
        <f>E11-E10</f>
        <v>77.150000000000546</v>
      </c>
      <c r="F12" s="20">
        <f>F11-F10</f>
        <v>-3701.7749999999942</v>
      </c>
      <c r="G12" s="1"/>
      <c r="H12" s="13"/>
      <c r="I12" s="13"/>
    </row>
    <row r="13" spans="1:13" ht="23.25" thickBot="1" x14ac:dyDescent="0.35">
      <c r="A13" s="9" t="s">
        <v>9</v>
      </c>
      <c r="B13" s="10">
        <f>B12/B10</f>
        <v>-9.1603860476861795E-2</v>
      </c>
      <c r="C13" s="10">
        <f>C12/C10</f>
        <v>-7.0849137482327892E-2</v>
      </c>
      <c r="D13" s="10">
        <f>D12/D10</f>
        <v>0.1790387237809111</v>
      </c>
      <c r="E13" s="10">
        <f>E12/E10</f>
        <v>1.8435459165995729E-2</v>
      </c>
      <c r="F13" s="10">
        <f>F12/F10</f>
        <v>-5.0848407521873314E-2</v>
      </c>
      <c r="G13" s="1"/>
      <c r="H13" s="17"/>
      <c r="I13" s="17"/>
    </row>
    <row r="14" spans="1:13" ht="24" thickBot="1" x14ac:dyDescent="0.4">
      <c r="A14" s="11"/>
      <c r="B14" s="12"/>
      <c r="C14" s="12"/>
      <c r="D14" s="12"/>
      <c r="E14" s="12"/>
      <c r="F14" s="12"/>
      <c r="G14" s="1"/>
      <c r="H14" s="14" t="s">
        <v>10</v>
      </c>
      <c r="I14" s="15" t="s">
        <v>1</v>
      </c>
    </row>
    <row r="15" spans="1:13" ht="30" x14ac:dyDescent="0.4">
      <c r="A15" s="6">
        <v>43344</v>
      </c>
      <c r="B15" s="21">
        <v>305339.59999999998</v>
      </c>
      <c r="C15" s="21">
        <v>222841.33</v>
      </c>
      <c r="D15" s="21">
        <v>19062.457999999999</v>
      </c>
      <c r="E15" s="21">
        <v>3217.94</v>
      </c>
      <c r="F15" s="21">
        <v>44483.59</v>
      </c>
      <c r="G15" s="1"/>
      <c r="H15" s="16" t="s">
        <v>12</v>
      </c>
      <c r="I15" s="20">
        <f>B35+B40+B45+B50+B55+B60+B5+B10+B15+B20+B25+B30</f>
        <v>4492705.818</v>
      </c>
    </row>
    <row r="16" spans="1:13" ht="30" x14ac:dyDescent="0.4">
      <c r="A16" s="7">
        <v>43709</v>
      </c>
      <c r="B16" s="21">
        <v>331257.60499999998</v>
      </c>
      <c r="C16" s="21">
        <v>250392.19</v>
      </c>
      <c r="D16" s="21">
        <v>25502.11</v>
      </c>
      <c r="E16" s="21">
        <v>3287.52</v>
      </c>
      <c r="F16" s="21">
        <v>51391.32</v>
      </c>
      <c r="G16" s="1"/>
      <c r="H16" s="16" t="s">
        <v>14</v>
      </c>
      <c r="I16" s="21">
        <f>B36+B41+B46+B51+B56+B61+B6+B11+B16+B21+B26+B31</f>
        <v>4692782.6229999997</v>
      </c>
    </row>
    <row r="17" spans="1:9" ht="30.75" thickBot="1" x14ac:dyDescent="0.45">
      <c r="A17" s="8" t="s">
        <v>8</v>
      </c>
      <c r="B17" s="20">
        <f>B16-B15</f>
        <v>25918.005000000005</v>
      </c>
      <c r="C17" s="20">
        <f>C16-C15</f>
        <v>27550.860000000015</v>
      </c>
      <c r="D17" s="20">
        <f>D16-D15</f>
        <v>6439.6520000000019</v>
      </c>
      <c r="E17" s="20">
        <f>E16-E15</f>
        <v>69.579999999999927</v>
      </c>
      <c r="F17" s="20">
        <f>F16-F15</f>
        <v>6907.7300000000032</v>
      </c>
      <c r="G17" s="1"/>
      <c r="H17" s="8" t="s">
        <v>8</v>
      </c>
      <c r="I17" s="20">
        <f>I16-I15</f>
        <v>200076.8049999997</v>
      </c>
    </row>
    <row r="18" spans="1:9" ht="23.25" thickBot="1" x14ac:dyDescent="0.35">
      <c r="A18" s="9" t="s">
        <v>9</v>
      </c>
      <c r="B18" s="10">
        <f>B17/B15</f>
        <v>8.4882553720513176E-2</v>
      </c>
      <c r="C18" s="10">
        <f>C17/C15</f>
        <v>0.12363442634272563</v>
      </c>
      <c r="D18" s="10">
        <f>D17/D15</f>
        <v>0.33781855414448664</v>
      </c>
      <c r="E18" s="10">
        <f>E17/E15</f>
        <v>2.1622528698484099E-2</v>
      </c>
      <c r="F18" s="10">
        <f>F17/F15</f>
        <v>0.15528715195873363</v>
      </c>
      <c r="G18" s="1"/>
      <c r="H18" s="16" t="s">
        <v>9</v>
      </c>
      <c r="I18" s="10">
        <f>I17/I15</f>
        <v>4.4533698199956277E-2</v>
      </c>
    </row>
    <row r="19" spans="1:9" ht="23.25" x14ac:dyDescent="0.35">
      <c r="A19" s="11"/>
      <c r="B19" s="12"/>
      <c r="C19" s="12"/>
      <c r="D19" s="12"/>
      <c r="E19" s="12"/>
      <c r="F19" s="12"/>
      <c r="G19" s="1"/>
      <c r="H19" s="1"/>
      <c r="I19" s="1"/>
    </row>
    <row r="20" spans="1:9" ht="30" x14ac:dyDescent="0.4">
      <c r="A20" s="6">
        <v>43374</v>
      </c>
      <c r="B20" s="21">
        <v>426186.3</v>
      </c>
      <c r="C20" s="21">
        <v>257245.45</v>
      </c>
      <c r="D20" s="21">
        <v>25784.22</v>
      </c>
      <c r="E20" s="21">
        <v>3799.61</v>
      </c>
      <c r="F20" s="21">
        <v>51074.25</v>
      </c>
      <c r="G20" s="1"/>
      <c r="H20" s="1"/>
      <c r="I20" s="1"/>
    </row>
    <row r="21" spans="1:9" ht="30" x14ac:dyDescent="0.4">
      <c r="A21" s="7">
        <v>43739</v>
      </c>
      <c r="B21" s="21">
        <v>407487</v>
      </c>
      <c r="C21" s="21">
        <v>261631.31</v>
      </c>
      <c r="D21" s="21">
        <v>31379.43</v>
      </c>
      <c r="E21" s="21">
        <v>3788.23</v>
      </c>
      <c r="F21" s="21">
        <v>52052.67</v>
      </c>
      <c r="G21" s="1"/>
      <c r="H21" s="1"/>
      <c r="I21" s="1"/>
    </row>
    <row r="22" spans="1:9" ht="30.75" thickBot="1" x14ac:dyDescent="0.45">
      <c r="A22" s="8" t="s">
        <v>8</v>
      </c>
      <c r="B22" s="20">
        <f>B21-B20</f>
        <v>-18699.299999999988</v>
      </c>
      <c r="C22" s="20">
        <f>C21-C20</f>
        <v>4385.859999999986</v>
      </c>
      <c r="D22" s="20">
        <f>D21-D20</f>
        <v>5595.2099999999991</v>
      </c>
      <c r="E22" s="20">
        <f>E21-E20</f>
        <v>-11.380000000000109</v>
      </c>
      <c r="F22" s="20">
        <f>[1]A!F21-F20</f>
        <v>2723.739999999998</v>
      </c>
      <c r="G22" s="1"/>
      <c r="H22" s="1"/>
      <c r="I22" s="1"/>
    </row>
    <row r="23" spans="1:9" ht="23.25" thickBot="1" x14ac:dyDescent="0.35">
      <c r="A23" s="9" t="s">
        <v>9</v>
      </c>
      <c r="B23" s="10">
        <f>B22/B20</f>
        <v>-4.3875882448591121E-2</v>
      </c>
      <c r="C23" s="10">
        <f>C22/C20</f>
        <v>1.7049320017127556E-2</v>
      </c>
      <c r="D23" s="10">
        <f>D22/D20</f>
        <v>0.21700132871965871</v>
      </c>
      <c r="E23" s="10">
        <f>E22/E20</f>
        <v>-2.9950442282234515E-3</v>
      </c>
      <c r="F23" s="10">
        <f>F22/F20</f>
        <v>5.3329025878989862E-2</v>
      </c>
      <c r="G23" s="1"/>
      <c r="H23" s="1"/>
      <c r="I23" s="1"/>
    </row>
    <row r="24" spans="1:9" ht="24" thickBot="1" x14ac:dyDescent="0.4">
      <c r="A24" s="11"/>
      <c r="B24" s="12"/>
      <c r="C24" s="12"/>
      <c r="D24" s="12"/>
      <c r="E24" s="12"/>
      <c r="F24" s="12"/>
      <c r="G24" s="1"/>
      <c r="H24" s="14" t="s">
        <v>10</v>
      </c>
      <c r="I24" s="15" t="s">
        <v>2</v>
      </c>
    </row>
    <row r="25" spans="1:9" ht="30" x14ac:dyDescent="0.4">
      <c r="A25" s="6">
        <v>43405</v>
      </c>
      <c r="B25" s="21">
        <v>411345.76199999999</v>
      </c>
      <c r="C25" s="21">
        <v>273024.44</v>
      </c>
      <c r="D25" s="21">
        <v>22691.31</v>
      </c>
      <c r="E25" s="21">
        <v>3460.62</v>
      </c>
      <c r="F25" s="21">
        <v>48008.82</v>
      </c>
      <c r="G25" s="1"/>
      <c r="H25" s="16" t="s">
        <v>12</v>
      </c>
      <c r="I25" s="20">
        <f>C35+C40+C45+C50+C55+C60+C5+C10+C15+C20+C25+C30</f>
        <v>3118649.375</v>
      </c>
    </row>
    <row r="26" spans="1:9" ht="30" x14ac:dyDescent="0.4">
      <c r="A26" s="7">
        <v>43770</v>
      </c>
      <c r="B26" s="21">
        <v>337387.9</v>
      </c>
      <c r="C26" s="21">
        <v>264722.68</v>
      </c>
      <c r="D26" s="21">
        <v>24871.95</v>
      </c>
      <c r="E26" s="21">
        <v>2840.97</v>
      </c>
      <c r="F26" s="21">
        <v>47232.67</v>
      </c>
      <c r="G26" s="1"/>
      <c r="H26" s="16" t="s">
        <v>14</v>
      </c>
      <c r="I26" s="21">
        <f>C36+C41+C46+C51+C56+C61+C6+C11+C16+C21+C26+C31</f>
        <v>3586015.6840000004</v>
      </c>
    </row>
    <row r="27" spans="1:9" ht="30.75" thickBot="1" x14ac:dyDescent="0.45">
      <c r="A27" s="8" t="s">
        <v>8</v>
      </c>
      <c r="B27" s="20">
        <f>B26-B25</f>
        <v>-73957.861999999965</v>
      </c>
      <c r="C27" s="20">
        <f>C26-C25</f>
        <v>-8301.7600000000093</v>
      </c>
      <c r="D27" s="20">
        <f>D26-D25</f>
        <v>2180.6399999999994</v>
      </c>
      <c r="E27" s="20">
        <f>E26-E25</f>
        <v>-619.65000000000009</v>
      </c>
      <c r="F27" s="20">
        <f>F26-F25</f>
        <v>-776.15000000000146</v>
      </c>
      <c r="G27" s="1"/>
      <c r="H27" s="8" t="s">
        <v>8</v>
      </c>
      <c r="I27" s="20">
        <f>I26-I25</f>
        <v>467366.30900000036</v>
      </c>
    </row>
    <row r="28" spans="1:9" ht="23.25" thickBot="1" x14ac:dyDescent="0.35">
      <c r="A28" s="9" t="s">
        <v>9</v>
      </c>
      <c r="B28" s="10">
        <f>B27/B25</f>
        <v>-0.17979488020105083</v>
      </c>
      <c r="C28" s="10">
        <f>C27/C25</f>
        <v>-3.0406655169771649E-2</v>
      </c>
      <c r="D28" s="10">
        <f>D27/D25</f>
        <v>9.6100225152271915E-2</v>
      </c>
      <c r="E28" s="10">
        <f>E27/E25</f>
        <v>-0.17905750992596706</v>
      </c>
      <c r="F28" s="10">
        <f>F27/F25</f>
        <v>-1.6166821013305504E-2</v>
      </c>
      <c r="G28" s="1"/>
      <c r="H28" s="16" t="s">
        <v>9</v>
      </c>
      <c r="I28" s="10">
        <f>I27/I25</f>
        <v>0.14986176796485831</v>
      </c>
    </row>
    <row r="29" spans="1:9" ht="23.25" x14ac:dyDescent="0.35">
      <c r="A29" s="11"/>
      <c r="B29" s="12"/>
      <c r="C29" s="12"/>
      <c r="D29" s="12"/>
      <c r="E29" s="12"/>
      <c r="F29" s="12"/>
      <c r="G29" s="1"/>
      <c r="H29" s="1"/>
      <c r="I29" s="1"/>
    </row>
    <row r="30" spans="1:9" ht="30" x14ac:dyDescent="0.4">
      <c r="A30" s="6">
        <v>43435</v>
      </c>
      <c r="B30" s="21">
        <v>484330.57</v>
      </c>
      <c r="C30" s="21">
        <v>312473.23</v>
      </c>
      <c r="D30" s="21">
        <v>24522.22</v>
      </c>
      <c r="E30" s="21">
        <v>4248.67</v>
      </c>
      <c r="F30" s="21">
        <v>49772.218999999997</v>
      </c>
      <c r="G30" s="1"/>
      <c r="H30" s="1"/>
      <c r="I30" s="1"/>
    </row>
    <row r="31" spans="1:9" ht="30" x14ac:dyDescent="0.4">
      <c r="A31" s="7">
        <v>43800</v>
      </c>
      <c r="B31" s="21">
        <v>551545.04</v>
      </c>
      <c r="C31" s="21">
        <v>358035.78</v>
      </c>
      <c r="D31" s="21">
        <v>23839.11</v>
      </c>
      <c r="E31" s="21">
        <v>3496.25</v>
      </c>
      <c r="F31" s="21">
        <v>51508.77</v>
      </c>
      <c r="G31" s="1"/>
      <c r="H31" s="1"/>
      <c r="I31" s="1"/>
    </row>
    <row r="32" spans="1:9" ht="30.75" thickBot="1" x14ac:dyDescent="0.45">
      <c r="A32" s="8" t="s">
        <v>8</v>
      </c>
      <c r="B32" s="20">
        <f>B31-B30</f>
        <v>67214.47000000003</v>
      </c>
      <c r="C32" s="20">
        <f>C31-C30</f>
        <v>45562.550000000047</v>
      </c>
      <c r="D32" s="20">
        <f>D31-D30</f>
        <v>-683.11000000000058</v>
      </c>
      <c r="E32" s="20">
        <f>E31-E30</f>
        <v>-752.42000000000007</v>
      </c>
      <c r="F32" s="20">
        <f>F31-F30</f>
        <v>1736.5509999999995</v>
      </c>
      <c r="G32" s="1"/>
      <c r="H32" s="1"/>
      <c r="I32" s="1"/>
    </row>
    <row r="33" spans="1:9" ht="23.25" thickBot="1" x14ac:dyDescent="0.35">
      <c r="A33" s="9" t="s">
        <v>9</v>
      </c>
      <c r="B33" s="10">
        <f>B32/B30</f>
        <v>0.13877808704084077</v>
      </c>
      <c r="C33" s="10">
        <f>C32/C30</f>
        <v>0.14581265089492643</v>
      </c>
      <c r="D33" s="10">
        <f>D32/D30</f>
        <v>-2.7856776425625434E-2</v>
      </c>
      <c r="E33" s="10">
        <f>E32/E30</f>
        <v>-0.17709542044922294</v>
      </c>
      <c r="F33" s="10">
        <f>F32/F30</f>
        <v>3.4889965424286178E-2</v>
      </c>
      <c r="G33" s="1"/>
      <c r="H33" s="1"/>
      <c r="I33" s="1"/>
    </row>
    <row r="34" spans="1:9" ht="24" thickBot="1" x14ac:dyDescent="0.4">
      <c r="A34" s="11"/>
      <c r="B34" s="12"/>
      <c r="C34" s="12"/>
      <c r="D34" s="12"/>
      <c r="E34" s="12"/>
      <c r="F34" s="12"/>
      <c r="G34" s="1"/>
      <c r="H34" s="14" t="s">
        <v>10</v>
      </c>
      <c r="I34" s="15" t="s">
        <v>3</v>
      </c>
    </row>
    <row r="35" spans="1:9" ht="30" x14ac:dyDescent="0.4">
      <c r="A35" s="6">
        <v>43466</v>
      </c>
      <c r="B35" s="21">
        <v>303973.99</v>
      </c>
      <c r="C35" s="21">
        <v>196437.35</v>
      </c>
      <c r="D35" s="21">
        <v>14352.1</v>
      </c>
      <c r="E35" s="21">
        <v>3014.03</v>
      </c>
      <c r="F35" s="21">
        <v>39448.32</v>
      </c>
      <c r="G35" s="1"/>
      <c r="H35" s="16" t="s">
        <v>12</v>
      </c>
      <c r="I35" s="20">
        <f>D35+D40+D45+D50+D55+D60+D5+D10+D15+D20+D25+D30</f>
        <v>277836.245</v>
      </c>
    </row>
    <row r="36" spans="1:9" ht="30" x14ac:dyDescent="0.4">
      <c r="A36" s="7">
        <v>43832</v>
      </c>
      <c r="B36" s="21">
        <v>249454.36</v>
      </c>
      <c r="C36" s="21">
        <v>161652.20000000001</v>
      </c>
      <c r="D36" s="21">
        <v>14192.62</v>
      </c>
      <c r="E36" s="21">
        <v>2551.48</v>
      </c>
      <c r="F36" s="21">
        <v>40274.65</v>
      </c>
      <c r="G36" s="1"/>
      <c r="H36" s="16" t="s">
        <v>14</v>
      </c>
      <c r="I36" s="21">
        <f>D36+D41+D46+D51+D56+D61+D6+D11+D16+D21+D26+D31</f>
        <v>362052.05700000003</v>
      </c>
    </row>
    <row r="37" spans="1:9" ht="30.75" thickBot="1" x14ac:dyDescent="0.45">
      <c r="A37" s="8" t="s">
        <v>8</v>
      </c>
      <c r="B37" s="20">
        <f>B36-B35</f>
        <v>-54519.630000000005</v>
      </c>
      <c r="C37" s="20">
        <f>C36-C35</f>
        <v>-34785.149999999994</v>
      </c>
      <c r="D37" s="20">
        <f>D36-D35</f>
        <v>-159.47999999999956</v>
      </c>
      <c r="E37" s="20">
        <f>E36-E35</f>
        <v>-462.55000000000018</v>
      </c>
      <c r="F37" s="20">
        <f>F36-F35</f>
        <v>826.33000000000175</v>
      </c>
      <c r="G37" s="13"/>
      <c r="H37" s="8" t="s">
        <v>8</v>
      </c>
      <c r="I37" s="20">
        <f>I36-I35</f>
        <v>84215.812000000034</v>
      </c>
    </row>
    <row r="38" spans="1:9" ht="23.25" thickBot="1" x14ac:dyDescent="0.35">
      <c r="A38" s="9" t="s">
        <v>9</v>
      </c>
      <c r="B38" s="10">
        <f>B37/B35</f>
        <v>-0.17935623373565615</v>
      </c>
      <c r="C38" s="10">
        <f>C37/C35</f>
        <v>-0.17708012249198024</v>
      </c>
      <c r="D38" s="10">
        <f>D37/D35</f>
        <v>-1.1111962709289899E-2</v>
      </c>
      <c r="E38" s="10">
        <f>E37/E35</f>
        <v>-0.15346562575687706</v>
      </c>
      <c r="F38" s="10">
        <f>F37/F35</f>
        <v>2.0947153136052478E-2</v>
      </c>
      <c r="G38" s="13"/>
      <c r="H38" s="16" t="s">
        <v>9</v>
      </c>
      <c r="I38" s="10">
        <f>I37/I35</f>
        <v>0.30311312334357254</v>
      </c>
    </row>
    <row r="39" spans="1:9" ht="23.25" x14ac:dyDescent="0.35">
      <c r="A39" s="11"/>
      <c r="B39" s="22"/>
      <c r="C39" s="22"/>
      <c r="D39" s="22"/>
      <c r="E39" s="22"/>
      <c r="F39" s="22"/>
      <c r="G39" s="13"/>
      <c r="H39" s="1"/>
      <c r="I39" s="1"/>
    </row>
    <row r="40" spans="1:9" ht="30" x14ac:dyDescent="0.4">
      <c r="A40" s="6">
        <v>43497</v>
      </c>
      <c r="B40" s="21">
        <v>328979.24200000003</v>
      </c>
      <c r="C40" s="21">
        <v>214671.916</v>
      </c>
      <c r="D40" s="21">
        <v>15085.66</v>
      </c>
      <c r="E40" s="21">
        <v>2614.64</v>
      </c>
      <c r="F40" s="21">
        <v>36939.279999999999</v>
      </c>
      <c r="G40" s="13"/>
      <c r="H40" s="1"/>
      <c r="I40" s="1"/>
    </row>
    <row r="41" spans="1:9" ht="30" x14ac:dyDescent="0.4">
      <c r="A41" s="7">
        <v>43863</v>
      </c>
      <c r="B41" s="21">
        <v>370262.55</v>
      </c>
      <c r="C41" s="21">
        <v>334275.01</v>
      </c>
      <c r="D41" s="21">
        <v>20404.37</v>
      </c>
      <c r="E41" s="21">
        <v>5654.95</v>
      </c>
      <c r="F41" s="21">
        <v>42965.406000000003</v>
      </c>
      <c r="G41" s="13"/>
      <c r="H41" s="1"/>
      <c r="I41" s="1"/>
    </row>
    <row r="42" spans="1:9" ht="30.75" thickBot="1" x14ac:dyDescent="0.45">
      <c r="A42" s="8" t="s">
        <v>8</v>
      </c>
      <c r="B42" s="20">
        <f>B41-B40</f>
        <v>41283.307999999961</v>
      </c>
      <c r="C42" s="20">
        <f>C41-C40</f>
        <v>119603.09400000001</v>
      </c>
      <c r="D42" s="20">
        <f>D41-D40</f>
        <v>5318.7099999999991</v>
      </c>
      <c r="E42" s="20">
        <f>E41-E40</f>
        <v>3040.31</v>
      </c>
      <c r="F42" s="20">
        <f>F41-F40</f>
        <v>6026.1260000000038</v>
      </c>
      <c r="G42" s="17"/>
      <c r="H42" s="17"/>
      <c r="I42" s="17"/>
    </row>
    <row r="43" spans="1:9" ht="23.25" thickBot="1" x14ac:dyDescent="0.35">
      <c r="A43" s="9" t="s">
        <v>9</v>
      </c>
      <c r="B43" s="10">
        <f>B42/B40</f>
        <v>0.12548909696861651</v>
      </c>
      <c r="C43" s="10">
        <f>C42/C40</f>
        <v>0.55714364612090206</v>
      </c>
      <c r="D43" s="10">
        <f>D42/D40</f>
        <v>0.35256727249586689</v>
      </c>
      <c r="E43" s="10">
        <f>E42/E40</f>
        <v>1.1628025273077747</v>
      </c>
      <c r="F43" s="10">
        <f>F42/F40</f>
        <v>0.16313598965653917</v>
      </c>
      <c r="G43" s="17"/>
      <c r="H43" s="17"/>
      <c r="I43" s="17"/>
    </row>
    <row r="44" spans="1:9" ht="24" thickBot="1" x14ac:dyDescent="0.4">
      <c r="A44" s="11"/>
      <c r="B44" s="22"/>
      <c r="C44" s="22"/>
      <c r="D44" s="22"/>
      <c r="E44" s="22"/>
      <c r="F44" s="22"/>
      <c r="G44" s="13"/>
      <c r="H44" s="14" t="s">
        <v>10</v>
      </c>
      <c r="I44" s="15" t="s">
        <v>5</v>
      </c>
    </row>
    <row r="45" spans="1:9" ht="30" x14ac:dyDescent="0.4">
      <c r="A45" s="6">
        <v>43525</v>
      </c>
      <c r="B45" s="21">
        <v>295270.07</v>
      </c>
      <c r="C45" s="21">
        <v>231845.42800000001</v>
      </c>
      <c r="D45" s="21">
        <v>17011.448</v>
      </c>
      <c r="E45" s="21">
        <v>3204.81</v>
      </c>
      <c r="F45" s="21">
        <v>49708.726999999999</v>
      </c>
      <c r="G45" s="13"/>
      <c r="H45" s="16" t="s">
        <v>12</v>
      </c>
      <c r="I45" s="20">
        <f>F35+F40+F45+F50+F55+F60+F5+F10+F15+F20+F25+F30</f>
        <v>643988.96</v>
      </c>
    </row>
    <row r="46" spans="1:9" ht="30" x14ac:dyDescent="0.4">
      <c r="A46" s="7">
        <v>43892</v>
      </c>
      <c r="B46" s="21">
        <v>432567.6</v>
      </c>
      <c r="C46" s="21">
        <v>350626.64</v>
      </c>
      <c r="D46" s="21">
        <v>27719.18</v>
      </c>
      <c r="E46" s="21">
        <v>5900.01</v>
      </c>
      <c r="F46" s="21">
        <v>50646.43</v>
      </c>
      <c r="G46" s="13"/>
      <c r="H46" s="16" t="s">
        <v>14</v>
      </c>
      <c r="I46" s="21">
        <f>F36+F41+F46+F51+F56+F61+F6+F11+F16+[1]A!F21+F26+F31</f>
        <v>656539.03700000013</v>
      </c>
    </row>
    <row r="47" spans="1:9" ht="30.75" thickBot="1" x14ac:dyDescent="0.45">
      <c r="A47" s="8" t="s">
        <v>8</v>
      </c>
      <c r="B47" s="20">
        <f>B46-B45</f>
        <v>137297.52999999997</v>
      </c>
      <c r="C47" s="20">
        <f>C46-C45</f>
        <v>118781.212</v>
      </c>
      <c r="D47" s="20">
        <f>D46-D45</f>
        <v>10707.732</v>
      </c>
      <c r="E47" s="20">
        <f>E46-E45</f>
        <v>2695.2000000000003</v>
      </c>
      <c r="F47" s="20">
        <f>F46-F45</f>
        <v>937.70300000000134</v>
      </c>
      <c r="G47" s="13"/>
      <c r="H47" s="8" t="s">
        <v>8</v>
      </c>
      <c r="I47" s="20">
        <f>I46-I45</f>
        <v>12550.077000000165</v>
      </c>
    </row>
    <row r="48" spans="1:9" ht="23.25" thickBot="1" x14ac:dyDescent="0.35">
      <c r="A48" s="9" t="s">
        <v>9</v>
      </c>
      <c r="B48" s="10">
        <f>B47/B45</f>
        <v>0.4649896618373815</v>
      </c>
      <c r="C48" s="10">
        <f>C47/C45</f>
        <v>0.5123293265890928</v>
      </c>
      <c r="D48" s="10">
        <f>D47/D45</f>
        <v>0.6294427141064064</v>
      </c>
      <c r="E48" s="10">
        <f>E47/E45</f>
        <v>0.84098589307946503</v>
      </c>
      <c r="F48" s="10">
        <f>F47/F45</f>
        <v>1.8863951193117484E-2</v>
      </c>
      <c r="G48" s="13"/>
      <c r="H48" s="16" t="s">
        <v>9</v>
      </c>
      <c r="I48" s="10">
        <f>I47/I45</f>
        <v>1.9488031285505525E-2</v>
      </c>
    </row>
    <row r="49" spans="1:9" ht="23.25" x14ac:dyDescent="0.35">
      <c r="A49" s="11"/>
      <c r="B49" s="22"/>
      <c r="C49" s="22"/>
      <c r="D49" s="22"/>
      <c r="E49" s="22"/>
      <c r="F49" s="22"/>
      <c r="G49" s="17"/>
      <c r="H49" s="17"/>
      <c r="I49" s="17"/>
    </row>
    <row r="50" spans="1:9" ht="30" x14ac:dyDescent="0.4">
      <c r="A50" s="6">
        <v>43556</v>
      </c>
      <c r="B50" s="21">
        <v>401838.65100000001</v>
      </c>
      <c r="C50" s="21">
        <v>248174.742</v>
      </c>
      <c r="D50" s="21">
        <v>24042.116000000002</v>
      </c>
      <c r="E50" s="21">
        <v>3325.4780000000001</v>
      </c>
      <c r="F50" s="21">
        <v>50653.008999999998</v>
      </c>
      <c r="G50" s="17"/>
      <c r="H50" s="17"/>
      <c r="I50" s="17"/>
    </row>
    <row r="51" spans="1:9" ht="30" x14ac:dyDescent="0.4">
      <c r="A51" s="7">
        <v>43923</v>
      </c>
      <c r="B51" s="21">
        <v>373225.36</v>
      </c>
      <c r="C51" s="21">
        <v>299260.09999999998</v>
      </c>
      <c r="D51" s="21">
        <v>28033.03</v>
      </c>
      <c r="E51" s="21">
        <v>10036.65</v>
      </c>
      <c r="F51" s="21">
        <v>42272.39</v>
      </c>
      <c r="G51" s="17"/>
      <c r="H51" s="17"/>
      <c r="I51" s="17"/>
    </row>
    <row r="52" spans="1:9" ht="30.75" thickBot="1" x14ac:dyDescent="0.45">
      <c r="A52" s="8" t="s">
        <v>8</v>
      </c>
      <c r="B52" s="20">
        <f>B51-B50</f>
        <v>-28613.291000000027</v>
      </c>
      <c r="C52" s="20">
        <f>C51-C50</f>
        <v>51085.357999999978</v>
      </c>
      <c r="D52" s="20">
        <f>D51-D50</f>
        <v>3990.913999999997</v>
      </c>
      <c r="E52" s="20">
        <f>E51-E50</f>
        <v>6711.1719999999996</v>
      </c>
      <c r="F52" s="20">
        <f>F51-F50</f>
        <v>-8380.6189999999988</v>
      </c>
      <c r="G52" s="17"/>
      <c r="H52" s="17"/>
      <c r="I52" s="17"/>
    </row>
    <row r="53" spans="1:9" ht="23.25" thickBot="1" x14ac:dyDescent="0.35">
      <c r="A53" s="9" t="s">
        <v>9</v>
      </c>
      <c r="B53" s="10">
        <f>B52/B50</f>
        <v>-7.1205920408089429E-2</v>
      </c>
      <c r="C53" s="10">
        <f>C52/C50</f>
        <v>0.2058443078788412</v>
      </c>
      <c r="D53" s="10">
        <f>D52/D50</f>
        <v>0.16599678663891301</v>
      </c>
      <c r="E53" s="10">
        <f>E52/E50</f>
        <v>2.0181074720686767</v>
      </c>
      <c r="F53" s="10">
        <f>F52/F50</f>
        <v>-0.16545155293735855</v>
      </c>
      <c r="G53" s="17"/>
      <c r="H53" s="17"/>
      <c r="I53" s="17"/>
    </row>
    <row r="54" spans="1:9" ht="24" thickBot="1" x14ac:dyDescent="0.4">
      <c r="A54" s="11"/>
      <c r="B54" s="22"/>
      <c r="C54" s="22"/>
      <c r="D54" s="22"/>
      <c r="E54" s="22"/>
      <c r="F54" s="22"/>
      <c r="G54" s="13"/>
      <c r="H54" s="14" t="s">
        <v>10</v>
      </c>
      <c r="I54" s="15" t="s">
        <v>4</v>
      </c>
    </row>
    <row r="55" spans="1:9" ht="30" x14ac:dyDescent="0.4">
      <c r="A55" s="6">
        <v>43586</v>
      </c>
      <c r="B55" s="21">
        <v>396799.48</v>
      </c>
      <c r="C55" s="21">
        <v>319186.3</v>
      </c>
      <c r="D55" s="21">
        <v>29336.51</v>
      </c>
      <c r="E55" s="21">
        <v>4394.7700000000004</v>
      </c>
      <c r="F55" s="21">
        <v>67780.36</v>
      </c>
      <c r="G55" s="13"/>
      <c r="H55" s="16" t="s">
        <v>12</v>
      </c>
      <c r="I55" s="20">
        <f>E45+E50+E55+E60+E5+E10+E15+E20+E25+E30+E35+E40</f>
        <v>43137.297999999995</v>
      </c>
    </row>
    <row r="56" spans="1:9" ht="30" x14ac:dyDescent="0.4">
      <c r="A56" s="7">
        <v>43982</v>
      </c>
      <c r="B56" s="21">
        <v>349883.91</v>
      </c>
      <c r="C56" s="21">
        <v>359088.28</v>
      </c>
      <c r="D56" s="21">
        <v>39054.9</v>
      </c>
      <c r="E56" s="21">
        <v>9667.7900000000009</v>
      </c>
      <c r="F56" s="21">
        <v>57245.79</v>
      </c>
      <c r="G56" s="13"/>
      <c r="H56" s="16" t="s">
        <v>14</v>
      </c>
      <c r="I56" s="21">
        <f>E46+E51+E56+E61+E6+E11+E16+E21+E26+E31+E36+E41</f>
        <v>71411.189999999988</v>
      </c>
    </row>
    <row r="57" spans="1:9" ht="30.75" thickBot="1" x14ac:dyDescent="0.45">
      <c r="A57" s="8" t="s">
        <v>8</v>
      </c>
      <c r="B57" s="20">
        <f>B56-B55</f>
        <v>-46915.570000000007</v>
      </c>
      <c r="C57" s="20">
        <f>C56-C55</f>
        <v>39901.98000000004</v>
      </c>
      <c r="D57" s="20">
        <f>D56-D55</f>
        <v>9718.3900000000031</v>
      </c>
      <c r="E57" s="20">
        <f>E56-E55</f>
        <v>5273.02</v>
      </c>
      <c r="F57" s="20">
        <f>F56-F55</f>
        <v>-10534.57</v>
      </c>
      <c r="G57" s="13"/>
      <c r="H57" s="8" t="s">
        <v>8</v>
      </c>
      <c r="I57" s="20">
        <f>I56-I55</f>
        <v>28273.891999999993</v>
      </c>
    </row>
    <row r="58" spans="1:9" ht="23.25" thickBot="1" x14ac:dyDescent="0.35">
      <c r="A58" s="9" t="s">
        <v>9</v>
      </c>
      <c r="B58" s="10">
        <f>B57/B55</f>
        <v>-0.11823495837242531</v>
      </c>
      <c r="C58" s="10">
        <f>C57/C55</f>
        <v>0.12501156847897307</v>
      </c>
      <c r="D58" s="10">
        <f>D57/D55</f>
        <v>0.33127287465346095</v>
      </c>
      <c r="E58" s="10">
        <f>E57/E55</f>
        <v>1.1998398095918557</v>
      </c>
      <c r="F58" s="10">
        <f>F57/F55</f>
        <v>-0.15542216063768324</v>
      </c>
      <c r="G58" s="13"/>
      <c r="H58" s="16" t="s">
        <v>9</v>
      </c>
      <c r="I58" s="10">
        <f>I57/I55</f>
        <v>0.65543956879264886</v>
      </c>
    </row>
    <row r="59" spans="1:9" ht="23.25" x14ac:dyDescent="0.35">
      <c r="A59" s="11"/>
      <c r="B59" s="22"/>
      <c r="C59" s="22"/>
      <c r="D59" s="22"/>
      <c r="E59" s="22"/>
      <c r="F59" s="22"/>
      <c r="G59" s="17"/>
      <c r="H59" s="17"/>
      <c r="I59" s="17"/>
    </row>
    <row r="60" spans="1:9" ht="30" x14ac:dyDescent="0.4">
      <c r="A60" s="6">
        <v>43617</v>
      </c>
      <c r="B60" s="21">
        <v>375203.98</v>
      </c>
      <c r="C60" s="21">
        <v>305056.07</v>
      </c>
      <c r="D60" s="21">
        <v>32236.59</v>
      </c>
      <c r="E60" s="21">
        <v>3508.86</v>
      </c>
      <c r="F60" s="21">
        <v>64903.17</v>
      </c>
      <c r="G60" s="17"/>
      <c r="H60" s="17"/>
      <c r="I60" s="17"/>
    </row>
    <row r="61" spans="1:9" ht="30" x14ac:dyDescent="0.4">
      <c r="A61" s="7">
        <v>43984</v>
      </c>
      <c r="B61" s="21">
        <v>535261.84</v>
      </c>
      <c r="C61" s="21">
        <v>403977.86</v>
      </c>
      <c r="D61" s="21">
        <v>60970.23</v>
      </c>
      <c r="E61" s="21">
        <v>15367.65</v>
      </c>
      <c r="F61" s="21">
        <v>77163.86</v>
      </c>
      <c r="G61" s="17"/>
      <c r="H61" s="17"/>
      <c r="I61" s="17"/>
    </row>
    <row r="62" spans="1:9" ht="30.75" thickBot="1" x14ac:dyDescent="0.45">
      <c r="A62" s="8" t="s">
        <v>8</v>
      </c>
      <c r="B62" s="20">
        <f>B61-B60</f>
        <v>160057.85999999999</v>
      </c>
      <c r="C62" s="20">
        <f>C61-C60</f>
        <v>98921.789999999979</v>
      </c>
      <c r="D62" s="20">
        <f>D61-D60</f>
        <v>28733.640000000003</v>
      </c>
      <c r="E62" s="20">
        <f>E61-E60</f>
        <v>11858.789999999999</v>
      </c>
      <c r="F62" s="20">
        <f>F61-F60</f>
        <v>12260.690000000002</v>
      </c>
      <c r="G62" s="17"/>
      <c r="H62" s="17"/>
      <c r="I62" s="17"/>
    </row>
    <row r="63" spans="1:9" ht="23.25" thickBot="1" x14ac:dyDescent="0.35">
      <c r="A63" s="9" t="s">
        <v>9</v>
      </c>
      <c r="B63" s="10">
        <f>B62/B60</f>
        <v>0.42658891837981033</v>
      </c>
      <c r="C63" s="10">
        <f>C62/C60</f>
        <v>0.32427412442571613</v>
      </c>
      <c r="D63" s="10">
        <f>D62/D60</f>
        <v>0.89133621142931074</v>
      </c>
      <c r="E63" s="10">
        <f>E62/E60</f>
        <v>3.3796703202749607</v>
      </c>
      <c r="F63" s="10">
        <f>F62/F60</f>
        <v>0.18890741392138477</v>
      </c>
      <c r="G63" s="17"/>
      <c r="H63" s="17"/>
      <c r="I63" s="17"/>
    </row>
    <row r="64" spans="1:9" ht="23.25" x14ac:dyDescent="0.35">
      <c r="A64" s="11"/>
      <c r="B64" s="22"/>
      <c r="C64" s="22"/>
      <c r="D64" s="22"/>
      <c r="E64" s="22"/>
      <c r="F64" s="22"/>
      <c r="G64" s="17"/>
      <c r="H64" s="17"/>
      <c r="I64" s="17"/>
    </row>
    <row r="65" spans="1:1" ht="14.25" customHeight="1" x14ac:dyDescent="0.2"/>
    <row r="66" spans="1:1" ht="14.25" customHeight="1" x14ac:dyDescent="0.2">
      <c r="A66" t="s">
        <v>11</v>
      </c>
    </row>
  </sheetData>
  <mergeCells count="1">
    <mergeCell ref="A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Hambleton Christine (Finance)</cp:lastModifiedBy>
  <cp:lastPrinted>2018-08-21T18:30:22Z</cp:lastPrinted>
  <dcterms:created xsi:type="dcterms:W3CDTF">1997-12-29T15:22:11Z</dcterms:created>
  <dcterms:modified xsi:type="dcterms:W3CDTF">2020-08-31T15:28:14Z</dcterms:modified>
</cp:coreProperties>
</file>