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COHOL STATS\"/>
    </mc:Choice>
  </mc:AlternateContent>
  <xr:revisionPtr revIDLastSave="0" documentId="13_ncr:1_{BC66C275-4F17-499E-B12B-78C5EA428B24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A" sheetId="1" r:id="rId1"/>
  </sheets>
  <externalReferences>
    <externalReference r:id="rId2"/>
  </externalReferences>
  <definedNames>
    <definedName name="_xlnm.Print_Area" localSheetId="0">A!$A$1:$I$64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1" l="1"/>
  <c r="B12" i="1" l="1"/>
  <c r="B13" i="1" s="1"/>
  <c r="B42" i="1"/>
  <c r="B43" i="1" s="1"/>
  <c r="B7" i="1"/>
  <c r="B8" i="1" s="1"/>
  <c r="C7" i="1"/>
  <c r="C8" i="1" s="1"/>
  <c r="D7" i="1"/>
  <c r="D8" i="1" s="1"/>
  <c r="E7" i="1"/>
  <c r="E8" i="1" s="1"/>
  <c r="F7" i="1"/>
  <c r="F8" i="1" s="1"/>
  <c r="C12" i="1"/>
  <c r="C13" i="1" s="1"/>
  <c r="D12" i="1"/>
  <c r="D13" i="1" s="1"/>
  <c r="E12" i="1"/>
  <c r="E13" i="1" s="1"/>
  <c r="F12" i="1"/>
  <c r="F13" i="1" s="1"/>
  <c r="I15" i="1"/>
  <c r="I16" i="1"/>
  <c r="B17" i="1"/>
  <c r="B18" i="1" s="1"/>
  <c r="C17" i="1"/>
  <c r="C18" i="1" s="1"/>
  <c r="D17" i="1"/>
  <c r="D18" i="1" s="1"/>
  <c r="E17" i="1"/>
  <c r="E18" i="1" s="1"/>
  <c r="F17" i="1"/>
  <c r="F18" i="1" s="1"/>
  <c r="B22" i="1"/>
  <c r="B23" i="1" s="1"/>
  <c r="C22" i="1"/>
  <c r="C23" i="1" s="1"/>
  <c r="D22" i="1"/>
  <c r="D23" i="1" s="1"/>
  <c r="E22" i="1"/>
  <c r="E23" i="1" s="1"/>
  <c r="F22" i="1"/>
  <c r="F23" i="1" s="1"/>
  <c r="I25" i="1"/>
  <c r="I26" i="1"/>
  <c r="B27" i="1"/>
  <c r="B28" i="1" s="1"/>
  <c r="C27" i="1"/>
  <c r="C28" i="1" s="1"/>
  <c r="D27" i="1"/>
  <c r="D28" i="1" s="1"/>
  <c r="E27" i="1"/>
  <c r="E28" i="1" s="1"/>
  <c r="F27" i="1"/>
  <c r="F28" i="1" s="1"/>
  <c r="B32" i="1"/>
  <c r="B33" i="1" s="1"/>
  <c r="C32" i="1"/>
  <c r="C33" i="1" s="1"/>
  <c r="D32" i="1"/>
  <c r="D33" i="1" s="1"/>
  <c r="E32" i="1"/>
  <c r="E33" i="1" s="1"/>
  <c r="F32" i="1"/>
  <c r="F33" i="1" s="1"/>
  <c r="I35" i="1"/>
  <c r="I36" i="1"/>
  <c r="B37" i="1"/>
  <c r="B38" i="1" s="1"/>
  <c r="C37" i="1"/>
  <c r="C38" i="1" s="1"/>
  <c r="D37" i="1"/>
  <c r="D38" i="1" s="1"/>
  <c r="E37" i="1"/>
  <c r="E38" i="1" s="1"/>
  <c r="F37" i="1"/>
  <c r="F38" i="1" s="1"/>
  <c r="C42" i="1"/>
  <c r="C43" i="1" s="1"/>
  <c r="D42" i="1"/>
  <c r="D43" i="1" s="1"/>
  <c r="E42" i="1"/>
  <c r="E43" i="1" s="1"/>
  <c r="F42" i="1"/>
  <c r="F43" i="1" s="1"/>
  <c r="I45" i="1"/>
  <c r="I46" i="1"/>
  <c r="B47" i="1"/>
  <c r="B48" i="1" s="1"/>
  <c r="C47" i="1"/>
  <c r="C48" i="1" s="1"/>
  <c r="D47" i="1"/>
  <c r="D48" i="1" s="1"/>
  <c r="E47" i="1"/>
  <c r="E48" i="1" s="1"/>
  <c r="F47" i="1"/>
  <c r="F48" i="1" s="1"/>
  <c r="B52" i="1"/>
  <c r="B53" i="1" s="1"/>
  <c r="C52" i="1"/>
  <c r="C53" i="1" s="1"/>
  <c r="D52" i="1"/>
  <c r="D53" i="1" s="1"/>
  <c r="E52" i="1"/>
  <c r="E53" i="1" s="1"/>
  <c r="F52" i="1"/>
  <c r="F53" i="1" s="1"/>
  <c r="I55" i="1"/>
  <c r="B57" i="1"/>
  <c r="B58" i="1" s="1"/>
  <c r="C57" i="1"/>
  <c r="C58" i="1" s="1"/>
  <c r="D57" i="1"/>
  <c r="D58" i="1" s="1"/>
  <c r="E57" i="1"/>
  <c r="E58" i="1" s="1"/>
  <c r="F57" i="1"/>
  <c r="F58" i="1" s="1"/>
  <c r="B62" i="1"/>
  <c r="B63" i="1" s="1"/>
  <c r="C62" i="1"/>
  <c r="C63" i="1" s="1"/>
  <c r="D62" i="1"/>
  <c r="D63" i="1" s="1"/>
  <c r="E62" i="1"/>
  <c r="E63" i="1" s="1"/>
  <c r="F62" i="1"/>
  <c r="F63" i="1" s="1"/>
  <c r="I57" i="1" l="1"/>
  <c r="I58" i="1" s="1"/>
  <c r="I47" i="1"/>
  <c r="I48" i="1" s="1"/>
  <c r="I37" i="1"/>
  <c r="I38" i="1" s="1"/>
  <c r="I27" i="1"/>
  <c r="I28" i="1" s="1"/>
  <c r="I17" i="1"/>
  <c r="I18" i="1" s="1"/>
</calcChain>
</file>

<file path=xl/sharedStrings.xml><?xml version="1.0" encoding="utf-8"?>
<sst xmlns="http://schemas.openxmlformats.org/spreadsheetml/2006/main" count="67" uniqueCount="15">
  <si>
    <t xml:space="preserve"> </t>
  </si>
  <si>
    <t>WINE</t>
  </si>
  <si>
    <t>HIGH SPIRITS</t>
  </si>
  <si>
    <t>LOW SPIRITS</t>
  </si>
  <si>
    <t>CIDER</t>
  </si>
  <si>
    <t>BEER</t>
  </si>
  <si>
    <t>GALLONS</t>
  </si>
  <si>
    <t>BARRELS</t>
  </si>
  <si>
    <t xml:space="preserve"> + or (-)</t>
  </si>
  <si>
    <t>% + or (-)</t>
  </si>
  <si>
    <t>FYTD</t>
  </si>
  <si>
    <t>NOTE:  WINE, HIGH &amp; LOW SPIRITS &amp; CIDER IN GALLONS       BEER-BARRELS</t>
  </si>
  <si>
    <t>20 total</t>
  </si>
  <si>
    <t>21 total</t>
  </si>
  <si>
    <t xml:space="preserve">                                      DELAWARE CONSUMPTION FY20-FY21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</si>
</sst>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_)"/>
  </numFmts>
  <fonts count="12" x14ac:knownFonts="1">
    <font>
      <sz val="12"/>
      <name val="Arial"/>
    </font>
    <font>
      <b/>
      <sz val="14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3" fillId="0" borderId="2" xfId="0" applyNumberFormat="1" applyFont="1" applyBorder="1" applyProtection="1"/>
    <xf numFmtId="164" fontId="3" fillId="0" borderId="3" xfId="0" applyNumberFormat="1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10" fontId="3" fillId="0" borderId="5" xfId="0" applyNumberFormat="1" applyFont="1" applyBorder="1" applyAlignment="1" applyProtection="1">
      <alignment horizontal="center"/>
    </xf>
    <xf numFmtId="0" fontId="3" fillId="2" borderId="6" xfId="0" applyFont="1" applyFill="1" applyBorder="1" applyProtection="1"/>
    <xf numFmtId="0" fontId="4" fillId="2" borderId="6" xfId="0" applyFont="1" applyFill="1" applyBorder="1" applyProtection="1"/>
    <xf numFmtId="0" fontId="5" fillId="0" borderId="0" xfId="0" applyFont="1" applyProtection="1"/>
    <xf numFmtId="0" fontId="3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Protection="1"/>
    <xf numFmtId="0" fontId="5" fillId="0" borderId="0" xfId="0" applyFont="1"/>
    <xf numFmtId="0" fontId="4" fillId="0" borderId="0" xfId="0" applyFont="1" applyProtection="1"/>
    <xf numFmtId="0" fontId="5" fillId="0" borderId="9" xfId="0" applyFont="1" applyBorder="1" applyAlignment="1" applyProtection="1">
      <alignment horizontal="center" vertical="center"/>
    </xf>
    <xf numFmtId="37" fontId="6" fillId="0" borderId="10" xfId="0" applyNumberFormat="1" applyFont="1" applyBorder="1" applyProtection="1"/>
    <xf numFmtId="37" fontId="6" fillId="0" borderId="9" xfId="0" applyNumberFormat="1" applyFont="1" applyBorder="1" applyProtection="1"/>
    <xf numFmtId="10" fontId="4" fillId="2" borderId="11" xfId="0" applyNumberFormat="1" applyFont="1" applyFill="1" applyBorder="1" applyProtection="1"/>
    <xf numFmtId="37" fontId="7" fillId="0" borderId="10" xfId="0" applyNumberFormat="1" applyFont="1" applyBorder="1" applyProtection="1"/>
    <xf numFmtId="0" fontId="9" fillId="0" borderId="0" xfId="0" applyFont="1" applyAlignment="1">
      <alignment horizontal="center"/>
    </xf>
    <xf numFmtId="16" fontId="3" fillId="0" borderId="3" xfId="0" applyNumberFormat="1" applyFont="1" applyBorder="1" applyProtection="1"/>
    <xf numFmtId="4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center"/>
    </xf>
    <xf numFmtId="0" fontId="8" fillId="0" borderId="0" xfId="0" applyFont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coholstatspurchasesF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1">
          <cell r="F21">
            <v>64176.71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M66"/>
  <sheetViews>
    <sheetView tabSelected="1" defaultGridColor="0" colorId="22" zoomScale="60" zoomScaleNormal="60" zoomScaleSheetLayoutView="50" workbookViewId="0">
      <pane ySplit="3" topLeftCell="A4" activePane="bottomLeft" state="frozenSplit"/>
      <selection pane="bottomLeft" activeCell="F67" sqref="F67"/>
    </sheetView>
  </sheetViews>
  <sheetFormatPr defaultColWidth="10.765625" defaultRowHeight="15.5" x14ac:dyDescent="0.35"/>
  <cols>
    <col min="1" max="1" width="13.69140625" customWidth="1"/>
    <col min="2" max="6" width="25.69140625" customWidth="1"/>
    <col min="7" max="7" width="4.69140625" customWidth="1"/>
    <col min="8" max="8" width="13.69140625" customWidth="1"/>
    <col min="9" max="9" width="20.69140625" bestFit="1" customWidth="1"/>
  </cols>
  <sheetData>
    <row r="1" spans="1:13" ht="32.5" customHeight="1" x14ac:dyDescent="0.5">
      <c r="A1" s="28" t="s">
        <v>14</v>
      </c>
      <c r="B1" s="29"/>
      <c r="C1" s="29"/>
      <c r="D1" s="29"/>
      <c r="E1" s="29"/>
      <c r="F1" s="29"/>
      <c r="G1" s="24"/>
      <c r="H1" s="24"/>
      <c r="I1" s="27"/>
      <c r="J1" s="27"/>
      <c r="K1" s="27"/>
      <c r="L1" s="27"/>
      <c r="M1" s="27"/>
    </row>
    <row r="2" spans="1:13" ht="18.75" customHeight="1" x14ac:dyDescent="0.4">
      <c r="A2" s="1"/>
      <c r="B2" s="2"/>
      <c r="C2" s="17"/>
      <c r="D2" s="17"/>
      <c r="E2" s="17"/>
      <c r="F2" s="17"/>
      <c r="G2" s="17"/>
      <c r="H2" s="17"/>
      <c r="I2" s="26"/>
      <c r="J2" s="26"/>
      <c r="K2" s="26"/>
      <c r="L2" s="26"/>
      <c r="M2" s="26"/>
    </row>
    <row r="3" spans="1:13" ht="23" x14ac:dyDescent="0.5">
      <c r="A3" s="18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/>
      <c r="H3" s="4"/>
      <c r="I3" s="4"/>
    </row>
    <row r="4" spans="1:13" ht="22.5" x14ac:dyDescent="0.45">
      <c r="A4" s="5" t="s">
        <v>0</v>
      </c>
      <c r="B4" s="19" t="s">
        <v>6</v>
      </c>
      <c r="C4" s="19" t="s">
        <v>6</v>
      </c>
      <c r="D4" s="19" t="s">
        <v>6</v>
      </c>
      <c r="E4" s="19" t="s">
        <v>6</v>
      </c>
      <c r="F4" s="19" t="s">
        <v>7</v>
      </c>
      <c r="G4" s="1"/>
      <c r="H4" s="1"/>
      <c r="I4" s="1"/>
    </row>
    <row r="5" spans="1:13" ht="30" x14ac:dyDescent="0.6">
      <c r="A5" s="6">
        <v>43647</v>
      </c>
      <c r="B5" s="21">
        <v>357168.60800000001</v>
      </c>
      <c r="C5" s="21">
        <v>238857.54399999999</v>
      </c>
      <c r="D5" s="21">
        <v>31762.587</v>
      </c>
      <c r="E5" s="21">
        <v>4557.67</v>
      </c>
      <c r="F5" s="21">
        <v>72941.320999999996</v>
      </c>
      <c r="G5" s="1"/>
      <c r="H5" s="1"/>
      <c r="I5" s="1"/>
    </row>
    <row r="6" spans="1:13" ht="30" x14ac:dyDescent="0.6">
      <c r="A6" s="7">
        <v>44014</v>
      </c>
      <c r="B6" s="21">
        <v>382726.35</v>
      </c>
      <c r="C6" s="21">
        <v>295633.15000000002</v>
      </c>
      <c r="D6" s="21">
        <v>47175.43</v>
      </c>
      <c r="E6" s="21">
        <v>12773.21</v>
      </c>
      <c r="F6" s="21">
        <v>74495.61</v>
      </c>
      <c r="G6" s="1"/>
      <c r="H6" s="1"/>
      <c r="I6" s="1"/>
    </row>
    <row r="7" spans="1:13" ht="30.5" thickBot="1" x14ac:dyDescent="0.65">
      <c r="A7" s="25"/>
      <c r="B7" s="20">
        <f>B6-B5</f>
        <v>25557.741999999969</v>
      </c>
      <c r="C7" s="20">
        <f>C6-C5</f>
        <v>56775.606000000029</v>
      </c>
      <c r="D7" s="20">
        <f>D6-D5</f>
        <v>15412.843000000001</v>
      </c>
      <c r="E7" s="20">
        <f>E6-E5</f>
        <v>8215.5399999999991</v>
      </c>
      <c r="F7" s="20">
        <f>F6-F5</f>
        <v>1554.2890000000043</v>
      </c>
      <c r="G7" s="1"/>
      <c r="H7" s="1"/>
      <c r="I7" s="1"/>
    </row>
    <row r="8" spans="1:13" ht="23" thickBot="1" x14ac:dyDescent="0.5">
      <c r="A8" s="9" t="s">
        <v>9</v>
      </c>
      <c r="B8" s="10">
        <f>B7/B5</f>
        <v>7.1556518203301805E-2</v>
      </c>
      <c r="C8" s="10">
        <f>C7/C5</f>
        <v>0.23769651587810026</v>
      </c>
      <c r="D8" s="10">
        <f>D7/D5</f>
        <v>0.48525150045240334</v>
      </c>
      <c r="E8" s="10">
        <f>E7/E5</f>
        <v>1.8025745611244339</v>
      </c>
      <c r="F8" s="10">
        <f>F7/F5</f>
        <v>2.1308758584177606E-2</v>
      </c>
      <c r="G8" s="1"/>
      <c r="H8" s="1"/>
      <c r="I8" s="1"/>
    </row>
    <row r="9" spans="1:13" ht="23" x14ac:dyDescent="0.5">
      <c r="A9" s="11"/>
      <c r="B9" s="12"/>
      <c r="C9" s="12"/>
      <c r="D9" s="12"/>
      <c r="E9" s="12"/>
      <c r="F9" s="12"/>
      <c r="G9" s="1"/>
      <c r="H9" s="17"/>
      <c r="I9" s="17"/>
    </row>
    <row r="10" spans="1:13" ht="30" x14ac:dyDescent="0.6">
      <c r="A10" s="6">
        <v>43678</v>
      </c>
      <c r="B10" s="21">
        <v>397280.85</v>
      </c>
      <c r="C10" s="21">
        <v>303496.09000000003</v>
      </c>
      <c r="D10" s="21">
        <v>34322.54</v>
      </c>
      <c r="E10" s="21">
        <v>4262.0200000000004</v>
      </c>
      <c r="F10" s="21">
        <v>69098.44</v>
      </c>
      <c r="G10" s="1"/>
      <c r="H10" s="17"/>
      <c r="I10" s="17"/>
    </row>
    <row r="11" spans="1:13" ht="30" x14ac:dyDescent="0.6">
      <c r="A11" s="7">
        <v>44044</v>
      </c>
      <c r="B11" s="21">
        <v>439940.16</v>
      </c>
      <c r="C11" s="21">
        <v>382490.38</v>
      </c>
      <c r="D11" s="21">
        <v>44418.89</v>
      </c>
      <c r="E11" s="21">
        <v>10867.51</v>
      </c>
      <c r="F11" s="21">
        <v>65353.78</v>
      </c>
      <c r="G11" s="1"/>
      <c r="H11" s="17" t="s">
        <v>0</v>
      </c>
      <c r="I11" s="17"/>
    </row>
    <row r="12" spans="1:13" ht="30.5" thickBot="1" x14ac:dyDescent="0.65">
      <c r="A12" s="8" t="s">
        <v>8</v>
      </c>
      <c r="B12" s="23">
        <f>B11-B10</f>
        <v>42659.31</v>
      </c>
      <c r="C12" s="20">
        <f>C11-C10</f>
        <v>78994.289999999979</v>
      </c>
      <c r="D12" s="20">
        <f>D11-D10</f>
        <v>10096.349999999999</v>
      </c>
      <c r="E12" s="20">
        <f>E11-E10</f>
        <v>6605.49</v>
      </c>
      <c r="F12" s="20">
        <f>F11-F10</f>
        <v>-3744.6600000000035</v>
      </c>
      <c r="G12" s="1"/>
      <c r="H12" s="13"/>
      <c r="I12" s="13"/>
    </row>
    <row r="13" spans="1:13" ht="23" thickBot="1" x14ac:dyDescent="0.5">
      <c r="A13" s="9" t="s">
        <v>9</v>
      </c>
      <c r="B13" s="10">
        <f>B12/B10</f>
        <v>0.10737821870850306</v>
      </c>
      <c r="C13" s="10">
        <f>C12/C10</f>
        <v>0.26028107973318526</v>
      </c>
      <c r="D13" s="10">
        <f>D12/D10</f>
        <v>0.29416092165673047</v>
      </c>
      <c r="E13" s="10">
        <f>E12/E10</f>
        <v>1.5498496018319949</v>
      </c>
      <c r="F13" s="10">
        <f>F12/F10</f>
        <v>-5.4193119265789548E-2</v>
      </c>
      <c r="G13" s="1"/>
      <c r="H13" s="17"/>
      <c r="I13" s="17"/>
    </row>
    <row r="14" spans="1:13" ht="23.5" thickBot="1" x14ac:dyDescent="0.55000000000000004">
      <c r="A14" s="11"/>
      <c r="B14" s="12"/>
      <c r="C14" s="12"/>
      <c r="D14" s="12"/>
      <c r="E14" s="12"/>
      <c r="F14" s="12"/>
      <c r="G14" s="1"/>
      <c r="H14" s="14" t="s">
        <v>10</v>
      </c>
      <c r="I14" s="15" t="s">
        <v>1</v>
      </c>
    </row>
    <row r="15" spans="1:13" ht="30" x14ac:dyDescent="0.6">
      <c r="A15" s="6">
        <v>43709</v>
      </c>
      <c r="B15" s="21">
        <v>331257.60499999998</v>
      </c>
      <c r="C15" s="21">
        <v>250392.19</v>
      </c>
      <c r="D15" s="21">
        <v>25502.11</v>
      </c>
      <c r="E15" s="21">
        <v>3287.52</v>
      </c>
      <c r="F15" s="21">
        <v>51391.32</v>
      </c>
      <c r="G15" s="1"/>
      <c r="H15" s="16" t="s">
        <v>12</v>
      </c>
      <c r="I15" s="20">
        <f>B35+B40+B45+B50+B55+B60+B5+B10+B15+B20+B25+B30</f>
        <v>4692782.6229999997</v>
      </c>
    </row>
    <row r="16" spans="1:13" ht="30" x14ac:dyDescent="0.6">
      <c r="A16" s="7">
        <v>44075</v>
      </c>
      <c r="B16" s="21">
        <v>401629.61</v>
      </c>
      <c r="C16" s="21">
        <v>308476.3</v>
      </c>
      <c r="D16" s="21">
        <v>47089.08</v>
      </c>
      <c r="E16" s="21">
        <v>12522.76</v>
      </c>
      <c r="F16" s="21">
        <v>61468.51</v>
      </c>
      <c r="G16" s="1"/>
      <c r="H16" s="16" t="s">
        <v>13</v>
      </c>
      <c r="I16" s="21">
        <f>B36+B41+B46+B51+B56+B61+B6+B11+B16+B21+B26+B31</f>
        <v>4941233.28</v>
      </c>
    </row>
    <row r="17" spans="1:9" ht="30.5" thickBot="1" x14ac:dyDescent="0.65">
      <c r="A17" s="8" t="s">
        <v>8</v>
      </c>
      <c r="B17" s="20">
        <f>B16-B15</f>
        <v>70372.005000000005</v>
      </c>
      <c r="C17" s="20">
        <f>C16-C15</f>
        <v>58084.109999999986</v>
      </c>
      <c r="D17" s="20">
        <f>D16-D15</f>
        <v>21586.97</v>
      </c>
      <c r="E17" s="20">
        <f>E16-E15</f>
        <v>9235.24</v>
      </c>
      <c r="F17" s="20">
        <f>F16-F15</f>
        <v>10077.190000000002</v>
      </c>
      <c r="G17" s="1"/>
      <c r="H17" s="8" t="s">
        <v>8</v>
      </c>
      <c r="I17" s="20">
        <f>I16-I15</f>
        <v>248450.65700000059</v>
      </c>
    </row>
    <row r="18" spans="1:9" ht="23" thickBot="1" x14ac:dyDescent="0.5">
      <c r="A18" s="9" t="s">
        <v>9</v>
      </c>
      <c r="B18" s="10">
        <f>B17/B15</f>
        <v>0.21243891140250201</v>
      </c>
      <c r="C18" s="10">
        <f>C17/C15</f>
        <v>0.23197253077262509</v>
      </c>
      <c r="D18" s="10">
        <f>D17/D15</f>
        <v>0.84647780124860261</v>
      </c>
      <c r="E18" s="10">
        <f>E17/E15</f>
        <v>2.8091813890105612</v>
      </c>
      <c r="F18" s="10">
        <f>F17/F15</f>
        <v>0.19608739374664833</v>
      </c>
      <c r="G18" s="1"/>
      <c r="H18" s="16" t="s">
        <v>9</v>
      </c>
      <c r="I18" s="10">
        <f>I17/I15</f>
        <v>5.2943142045895827E-2</v>
      </c>
    </row>
    <row r="19" spans="1:9" ht="23" x14ac:dyDescent="0.5">
      <c r="A19" s="11"/>
      <c r="B19" s="12"/>
      <c r="C19" s="12"/>
      <c r="D19" s="12"/>
      <c r="E19" s="12"/>
      <c r="F19" s="12"/>
      <c r="G19" s="1"/>
      <c r="H19" s="1"/>
      <c r="I19" s="1"/>
    </row>
    <row r="20" spans="1:9" ht="30" x14ac:dyDescent="0.6">
      <c r="A20" s="6">
        <v>43739</v>
      </c>
      <c r="B20" s="21">
        <v>407487</v>
      </c>
      <c r="C20" s="21">
        <v>261631.31</v>
      </c>
      <c r="D20" s="21">
        <v>31379.43</v>
      </c>
      <c r="E20" s="21">
        <v>3788.23</v>
      </c>
      <c r="F20" s="21">
        <v>52052.67</v>
      </c>
      <c r="G20" s="1"/>
      <c r="H20" s="1"/>
      <c r="I20" s="1"/>
    </row>
    <row r="21" spans="1:9" ht="30" x14ac:dyDescent="0.6">
      <c r="A21" s="7">
        <v>44105</v>
      </c>
      <c r="B21" s="21">
        <v>436153.36</v>
      </c>
      <c r="C21" s="21">
        <v>281447.15000000002</v>
      </c>
      <c r="D21" s="21">
        <v>28542.53</v>
      </c>
      <c r="E21" s="21">
        <v>11872.56</v>
      </c>
      <c r="F21" s="21">
        <v>54168.45</v>
      </c>
      <c r="G21" s="1"/>
      <c r="H21" s="1"/>
      <c r="I21" s="1"/>
    </row>
    <row r="22" spans="1:9" ht="30.5" thickBot="1" x14ac:dyDescent="0.65">
      <c r="A22" s="8" t="s">
        <v>8</v>
      </c>
      <c r="B22" s="20">
        <f>B21-B20</f>
        <v>28666.359999999986</v>
      </c>
      <c r="C22" s="20">
        <f>C21-C20</f>
        <v>19815.840000000026</v>
      </c>
      <c r="D22" s="20">
        <f>D21-D20</f>
        <v>-2836.9000000000015</v>
      </c>
      <c r="E22" s="20">
        <f>E21-E20</f>
        <v>8084.33</v>
      </c>
      <c r="F22" s="20">
        <f>[1]A!F21-F20</f>
        <v>12124.04</v>
      </c>
      <c r="G22" s="1"/>
      <c r="H22" s="1"/>
      <c r="I22" s="1"/>
    </row>
    <row r="23" spans="1:9" ht="23" thickBot="1" x14ac:dyDescent="0.5">
      <c r="A23" s="9" t="s">
        <v>9</v>
      </c>
      <c r="B23" s="10">
        <f>B22/B20</f>
        <v>7.0349139972563507E-2</v>
      </c>
      <c r="C23" s="10">
        <f>C22/C20</f>
        <v>7.5739558847142674E-2</v>
      </c>
      <c r="D23" s="10">
        <f>D22/D20</f>
        <v>-9.0406358560369049E-2</v>
      </c>
      <c r="E23" s="10">
        <f>E22/E20</f>
        <v>2.1340652494700691</v>
      </c>
      <c r="F23" s="10">
        <f>F22/F20</f>
        <v>0.23291869562118525</v>
      </c>
      <c r="G23" s="1"/>
      <c r="H23" s="1"/>
      <c r="I23" s="1"/>
    </row>
    <row r="24" spans="1:9" ht="23.5" thickBot="1" x14ac:dyDescent="0.55000000000000004">
      <c r="A24" s="11"/>
      <c r="B24" s="12"/>
      <c r="C24" s="12"/>
      <c r="D24" s="12"/>
      <c r="E24" s="12"/>
      <c r="F24" s="12"/>
      <c r="G24" s="1"/>
      <c r="H24" s="14" t="s">
        <v>10</v>
      </c>
      <c r="I24" s="15" t="s">
        <v>2</v>
      </c>
    </row>
    <row r="25" spans="1:9" ht="30" x14ac:dyDescent="0.6">
      <c r="A25" s="6">
        <v>43770</v>
      </c>
      <c r="B25" s="21">
        <v>337387.9</v>
      </c>
      <c r="C25" s="21">
        <v>264722.68</v>
      </c>
      <c r="D25" s="21">
        <v>24871.95</v>
      </c>
      <c r="E25" s="21">
        <v>2840.97</v>
      </c>
      <c r="F25" s="21">
        <v>47232.67</v>
      </c>
      <c r="G25" s="1"/>
      <c r="H25" s="16" t="s">
        <v>12</v>
      </c>
      <c r="I25" s="20">
        <f>C35+C40+C45+C50+C55+C60+C5+C10+C15+C20+C25+C30</f>
        <v>3586015.6840000004</v>
      </c>
    </row>
    <row r="26" spans="1:9" ht="30" x14ac:dyDescent="0.6">
      <c r="A26" s="7">
        <v>44136</v>
      </c>
      <c r="B26" s="21">
        <v>419285.25</v>
      </c>
      <c r="C26" s="21">
        <v>328477.33</v>
      </c>
      <c r="D26" s="21">
        <v>41834.58</v>
      </c>
      <c r="E26" s="21">
        <v>12534.85</v>
      </c>
      <c r="F26" s="21">
        <v>49581.31</v>
      </c>
      <c r="G26" s="1"/>
      <c r="H26" s="16" t="s">
        <v>13</v>
      </c>
      <c r="I26" s="21">
        <f>C36+C41+C46+C51+C56+C61+C6+C11+C16+C21+C26+C31</f>
        <v>3734500.6099999994</v>
      </c>
    </row>
    <row r="27" spans="1:9" ht="30.5" thickBot="1" x14ac:dyDescent="0.65">
      <c r="A27" s="8" t="s">
        <v>8</v>
      </c>
      <c r="B27" s="20">
        <f>B26-B25</f>
        <v>81897.349999999977</v>
      </c>
      <c r="C27" s="20">
        <f>C26-C25</f>
        <v>63754.650000000023</v>
      </c>
      <c r="D27" s="20">
        <f>D26-D25</f>
        <v>16962.63</v>
      </c>
      <c r="E27" s="20">
        <f>E26-E25</f>
        <v>9693.880000000001</v>
      </c>
      <c r="F27" s="20">
        <f>F26-F25</f>
        <v>2348.6399999999994</v>
      </c>
      <c r="G27" s="1"/>
      <c r="H27" s="8" t="s">
        <v>8</v>
      </c>
      <c r="I27" s="20">
        <f>I26-I25</f>
        <v>148484.92599999905</v>
      </c>
    </row>
    <row r="28" spans="1:9" ht="23" thickBot="1" x14ac:dyDescent="0.5">
      <c r="A28" s="9" t="s">
        <v>9</v>
      </c>
      <c r="B28" s="10">
        <f>B27/B25</f>
        <v>0.24273944027038305</v>
      </c>
      <c r="C28" s="10">
        <f>C27/C25</f>
        <v>0.24083561710692875</v>
      </c>
      <c r="D28" s="10">
        <f>D27/D25</f>
        <v>0.68199839578320154</v>
      </c>
      <c r="E28" s="10">
        <f>E27/E25</f>
        <v>3.4121726030193917</v>
      </c>
      <c r="F28" s="10">
        <f>F27/F25</f>
        <v>4.972490439350559E-2</v>
      </c>
      <c r="G28" s="1"/>
      <c r="H28" s="16" t="s">
        <v>9</v>
      </c>
      <c r="I28" s="10">
        <f>I27/I25</f>
        <v>4.1406658276065426E-2</v>
      </c>
    </row>
    <row r="29" spans="1:9" ht="23" x14ac:dyDescent="0.5">
      <c r="A29" s="11"/>
      <c r="B29" s="12"/>
      <c r="C29" s="12"/>
      <c r="D29" s="12"/>
      <c r="E29" s="12"/>
      <c r="F29" s="12"/>
      <c r="G29" s="1"/>
      <c r="H29" s="1"/>
      <c r="I29" s="1"/>
    </row>
    <row r="30" spans="1:9" ht="30" x14ac:dyDescent="0.6">
      <c r="A30" s="6">
        <v>43800</v>
      </c>
      <c r="B30" s="21">
        <v>551545.04</v>
      </c>
      <c r="C30" s="21">
        <v>358035.78</v>
      </c>
      <c r="D30" s="21">
        <v>23839.11</v>
      </c>
      <c r="E30" s="21">
        <v>3496.25</v>
      </c>
      <c r="F30" s="21">
        <v>51508.77</v>
      </c>
      <c r="G30" s="1"/>
      <c r="H30" s="1"/>
      <c r="I30" s="1"/>
    </row>
    <row r="31" spans="1:9" ht="30" x14ac:dyDescent="0.6">
      <c r="A31" s="7">
        <v>44166</v>
      </c>
      <c r="B31" s="21">
        <v>538631.4</v>
      </c>
      <c r="C31" s="21">
        <v>334935.49</v>
      </c>
      <c r="D31" s="21">
        <v>39682.94</v>
      </c>
      <c r="E31" s="21">
        <v>9771.68</v>
      </c>
      <c r="F31" s="21">
        <v>50464.1</v>
      </c>
      <c r="G31" s="1"/>
      <c r="H31" s="1"/>
      <c r="I31" s="1"/>
    </row>
    <row r="32" spans="1:9" ht="30.5" thickBot="1" x14ac:dyDescent="0.65">
      <c r="A32" s="8" t="s">
        <v>8</v>
      </c>
      <c r="B32" s="20">
        <f>B31-B30</f>
        <v>-12913.640000000014</v>
      </c>
      <c r="C32" s="20">
        <f>C31-C30</f>
        <v>-23100.290000000037</v>
      </c>
      <c r="D32" s="20">
        <f>D31-D30</f>
        <v>15843.830000000002</v>
      </c>
      <c r="E32" s="20">
        <f>E31-E30</f>
        <v>6275.43</v>
      </c>
      <c r="F32" s="20">
        <f>F31-F30</f>
        <v>-1044.6699999999983</v>
      </c>
      <c r="G32" s="1"/>
      <c r="H32" s="1"/>
      <c r="I32" s="1"/>
    </row>
    <row r="33" spans="1:9" ht="23" thickBot="1" x14ac:dyDescent="0.5">
      <c r="A33" s="9" t="s">
        <v>9</v>
      </c>
      <c r="B33" s="10">
        <f>B32/B30</f>
        <v>-2.3413572896965971E-2</v>
      </c>
      <c r="C33" s="10">
        <f>C32/C30</f>
        <v>-6.4519501374974406E-2</v>
      </c>
      <c r="D33" s="10">
        <f>D32/D30</f>
        <v>0.66461499611352948</v>
      </c>
      <c r="E33" s="10">
        <f>E32/E30</f>
        <v>1.7949031104755095</v>
      </c>
      <c r="F33" s="10">
        <f>F32/F30</f>
        <v>-2.0281400623621926E-2</v>
      </c>
      <c r="G33" s="1"/>
      <c r="H33" s="1"/>
      <c r="I33" s="1"/>
    </row>
    <row r="34" spans="1:9" ht="23.5" thickBot="1" x14ac:dyDescent="0.55000000000000004">
      <c r="A34" s="11"/>
      <c r="B34" s="12"/>
      <c r="C34" s="12"/>
      <c r="D34" s="12"/>
      <c r="E34" s="12"/>
      <c r="F34" s="12"/>
      <c r="G34" s="1"/>
      <c r="H34" s="14" t="s">
        <v>10</v>
      </c>
      <c r="I34" s="15" t="s">
        <v>3</v>
      </c>
    </row>
    <row r="35" spans="1:9" ht="30" x14ac:dyDescent="0.6">
      <c r="A35" s="6">
        <v>43831</v>
      </c>
      <c r="B35" s="21">
        <v>249454.36</v>
      </c>
      <c r="C35" s="21">
        <v>161652.20000000001</v>
      </c>
      <c r="D35" s="21">
        <v>14192.62</v>
      </c>
      <c r="E35" s="21">
        <v>2551.48</v>
      </c>
      <c r="F35" s="21">
        <v>40274.65</v>
      </c>
      <c r="G35" s="1"/>
      <c r="H35" s="16" t="s">
        <v>12</v>
      </c>
      <c r="I35" s="20">
        <f>D35+D40+D45+D50+D55+D60+D5+D10+D15+D20+D25+D30</f>
        <v>362052.05700000003</v>
      </c>
    </row>
    <row r="36" spans="1:9" ht="30" x14ac:dyDescent="0.6">
      <c r="A36" s="7">
        <v>44198</v>
      </c>
      <c r="B36" s="21">
        <v>268601.09000000003</v>
      </c>
      <c r="C36" s="21">
        <v>211477.96</v>
      </c>
      <c r="D36" s="21">
        <v>23414.7</v>
      </c>
      <c r="E36" s="21">
        <v>6821.78</v>
      </c>
      <c r="F36" s="21">
        <v>39938.870000000003</v>
      </c>
      <c r="G36" s="1"/>
      <c r="H36" s="16" t="s">
        <v>13</v>
      </c>
      <c r="I36" s="21">
        <f>D36+D41+D46+D51+D56+D61+D6+D11+D16+D21+D26+D31</f>
        <v>593182.51</v>
      </c>
    </row>
    <row r="37" spans="1:9" ht="30.5" thickBot="1" x14ac:dyDescent="0.65">
      <c r="A37" s="8" t="s">
        <v>8</v>
      </c>
      <c r="B37" s="20">
        <f>B36-B35</f>
        <v>19146.73000000004</v>
      </c>
      <c r="C37" s="20">
        <f>C36-C35</f>
        <v>49825.75999999998</v>
      </c>
      <c r="D37" s="20">
        <f>D36-D35</f>
        <v>9222.08</v>
      </c>
      <c r="E37" s="20">
        <f>E36-E35</f>
        <v>4270.2999999999993</v>
      </c>
      <c r="F37" s="20">
        <f>F36-F35</f>
        <v>-335.77999999999884</v>
      </c>
      <c r="G37" s="13"/>
      <c r="H37" s="8" t="s">
        <v>8</v>
      </c>
      <c r="I37" s="20">
        <f>I36-I35</f>
        <v>231130.45299999998</v>
      </c>
    </row>
    <row r="38" spans="1:9" ht="23" thickBot="1" x14ac:dyDescent="0.5">
      <c r="A38" s="9" t="s">
        <v>9</v>
      </c>
      <c r="B38" s="10">
        <f>B37/B35</f>
        <v>7.6754441173126978E-2</v>
      </c>
      <c r="C38" s="10">
        <f>C37/C35</f>
        <v>0.30822815897340078</v>
      </c>
      <c r="D38" s="10">
        <f>D37/D35</f>
        <v>0.64977995606167149</v>
      </c>
      <c r="E38" s="10">
        <f>E37/E35</f>
        <v>1.6736560741216859</v>
      </c>
      <c r="F38" s="10">
        <f>F37/F35</f>
        <v>-8.337254327473953E-3</v>
      </c>
      <c r="G38" s="13"/>
      <c r="H38" s="16" t="s">
        <v>9</v>
      </c>
      <c r="I38" s="10">
        <f>I37/I35</f>
        <v>0.63839011139770974</v>
      </c>
    </row>
    <row r="39" spans="1:9" ht="23" x14ac:dyDescent="0.5">
      <c r="A39" s="11"/>
      <c r="B39" s="22"/>
      <c r="C39" s="22"/>
      <c r="D39" s="22"/>
      <c r="E39" s="22"/>
      <c r="F39" s="22"/>
      <c r="G39" s="13"/>
      <c r="H39" s="1"/>
      <c r="I39" s="1"/>
    </row>
    <row r="40" spans="1:9" ht="30" x14ac:dyDescent="0.6">
      <c r="A40" s="6">
        <v>43862</v>
      </c>
      <c r="B40" s="21">
        <v>370262.55</v>
      </c>
      <c r="C40" s="21">
        <v>334275.01</v>
      </c>
      <c r="D40" s="21">
        <v>20404.37</v>
      </c>
      <c r="E40" s="21">
        <v>5654.95</v>
      </c>
      <c r="F40" s="21">
        <v>42965.406000000003</v>
      </c>
      <c r="G40" s="13"/>
      <c r="H40" s="1"/>
      <c r="I40" s="1"/>
    </row>
    <row r="41" spans="1:9" ht="30" x14ac:dyDescent="0.6">
      <c r="A41" s="7">
        <v>44229</v>
      </c>
      <c r="B41" s="21">
        <v>373941.81</v>
      </c>
      <c r="C41" s="21">
        <v>261289.38</v>
      </c>
      <c r="D41" s="21">
        <v>30403.040000000001</v>
      </c>
      <c r="E41" s="21">
        <v>10449.64</v>
      </c>
      <c r="F41" s="21">
        <v>43962.22</v>
      </c>
      <c r="G41" s="13"/>
      <c r="H41" s="1"/>
      <c r="I41" s="1"/>
    </row>
    <row r="42" spans="1:9" ht="30.5" thickBot="1" x14ac:dyDescent="0.65">
      <c r="A42" s="8" t="s">
        <v>8</v>
      </c>
      <c r="B42" s="20">
        <f>B41-B40</f>
        <v>3679.2600000000093</v>
      </c>
      <c r="C42" s="20">
        <f>C41-C40</f>
        <v>-72985.63</v>
      </c>
      <c r="D42" s="20">
        <f>D41-D40</f>
        <v>9998.6700000000019</v>
      </c>
      <c r="E42" s="20">
        <f>E41-E40</f>
        <v>4794.6899999999996</v>
      </c>
      <c r="F42" s="20">
        <f>F41-F40</f>
        <v>996.81399999999849</v>
      </c>
      <c r="G42" s="17"/>
      <c r="H42" s="17"/>
      <c r="I42" s="17"/>
    </row>
    <row r="43" spans="1:9" ht="23" thickBot="1" x14ac:dyDescent="0.5">
      <c r="A43" s="9" t="s">
        <v>9</v>
      </c>
      <c r="B43" s="10">
        <f>B42/B40</f>
        <v>9.9368947791236492E-3</v>
      </c>
      <c r="C43" s="10">
        <f>C42/C40</f>
        <v>-0.2183400727442952</v>
      </c>
      <c r="D43" s="10">
        <f>D42/D40</f>
        <v>0.49002591111609928</v>
      </c>
      <c r="E43" s="10">
        <f>E42/E40</f>
        <v>0.84787487068851175</v>
      </c>
      <c r="F43" s="10">
        <f>F42/F40</f>
        <v>2.3200385910469423E-2</v>
      </c>
      <c r="G43" s="17"/>
      <c r="H43" s="17"/>
      <c r="I43" s="17"/>
    </row>
    <row r="44" spans="1:9" ht="23.5" thickBot="1" x14ac:dyDescent="0.55000000000000004">
      <c r="A44" s="11"/>
      <c r="B44" s="22"/>
      <c r="C44" s="22"/>
      <c r="D44" s="22"/>
      <c r="E44" s="22"/>
      <c r="F44" s="22"/>
      <c r="G44" s="13"/>
      <c r="H44" s="14" t="s">
        <v>10</v>
      </c>
      <c r="I44" s="15" t="s">
        <v>5</v>
      </c>
    </row>
    <row r="45" spans="1:9" ht="30" x14ac:dyDescent="0.6">
      <c r="A45" s="6">
        <v>43891</v>
      </c>
      <c r="B45" s="21">
        <v>432567.6</v>
      </c>
      <c r="C45" s="21">
        <v>350626.64</v>
      </c>
      <c r="D45" s="21">
        <v>27719.18</v>
      </c>
      <c r="E45" s="21">
        <v>5900.01</v>
      </c>
      <c r="F45" s="21">
        <v>50646.43</v>
      </c>
      <c r="G45" s="13"/>
      <c r="H45" s="16" t="s">
        <v>12</v>
      </c>
      <c r="I45" s="20">
        <f>F35+F40+F45+F50+F55+F60+F5+F10+F15+F20+F25+F30</f>
        <v>654793.71700000006</v>
      </c>
    </row>
    <row r="46" spans="1:9" ht="30" x14ac:dyDescent="0.6">
      <c r="A46" s="7">
        <v>44257</v>
      </c>
      <c r="B46" s="21">
        <v>424209</v>
      </c>
      <c r="C46" s="21">
        <v>355498.06</v>
      </c>
      <c r="D46" s="21">
        <v>64517.22</v>
      </c>
      <c r="E46" s="21">
        <v>10836.66</v>
      </c>
      <c r="F46" s="21">
        <v>51365.05</v>
      </c>
      <c r="G46" s="13"/>
      <c r="H46" s="16" t="s">
        <v>13</v>
      </c>
      <c r="I46" s="21">
        <f>F36+F41+F46+F51+F56+F61+F6+F11+F16+[1]A!F21+F26+F31</f>
        <v>689512.07</v>
      </c>
    </row>
    <row r="47" spans="1:9" ht="30.5" thickBot="1" x14ac:dyDescent="0.65">
      <c r="A47" s="8" t="s">
        <v>8</v>
      </c>
      <c r="B47" s="20">
        <f>B46-B45</f>
        <v>-8358.5999999999767</v>
      </c>
      <c r="C47" s="20">
        <f>C46-C45</f>
        <v>4871.4199999999837</v>
      </c>
      <c r="D47" s="20">
        <f>D46-D45</f>
        <v>36798.04</v>
      </c>
      <c r="E47" s="20">
        <f>E46-E45</f>
        <v>4936.6499999999996</v>
      </c>
      <c r="F47" s="20">
        <f>F46-F45</f>
        <v>718.62000000000262</v>
      </c>
      <c r="G47" s="13"/>
      <c r="H47" s="8" t="s">
        <v>8</v>
      </c>
      <c r="I47" s="20">
        <f>I46-I45</f>
        <v>34718.352999999886</v>
      </c>
    </row>
    <row r="48" spans="1:9" ht="23" thickBot="1" x14ac:dyDescent="0.5">
      <c r="A48" s="9" t="s">
        <v>9</v>
      </c>
      <c r="B48" s="10">
        <f>B47/B45</f>
        <v>-1.9323222543713346E-2</v>
      </c>
      <c r="C48" s="10">
        <f>C47/C45</f>
        <v>1.3893467992049845E-2</v>
      </c>
      <c r="D48" s="10">
        <f>D47/D45</f>
        <v>1.3275298908553572</v>
      </c>
      <c r="E48" s="10">
        <f>E47/E45</f>
        <v>0.83671892081538835</v>
      </c>
      <c r="F48" s="10">
        <f>F47/F45</f>
        <v>1.4188956654990344E-2</v>
      </c>
      <c r="G48" s="13"/>
      <c r="H48" s="16" t="s">
        <v>9</v>
      </c>
      <c r="I48" s="10">
        <f>I47/I45</f>
        <v>5.3021817556627354E-2</v>
      </c>
    </row>
    <row r="49" spans="1:9" ht="23" x14ac:dyDescent="0.5">
      <c r="A49" s="11"/>
      <c r="B49" s="22"/>
      <c r="C49" s="22"/>
      <c r="D49" s="22"/>
      <c r="E49" s="22"/>
      <c r="F49" s="22"/>
      <c r="G49" s="17"/>
      <c r="H49" s="17"/>
      <c r="I49" s="17"/>
    </row>
    <row r="50" spans="1:9" ht="30" x14ac:dyDescent="0.6">
      <c r="A50" s="6">
        <v>43922</v>
      </c>
      <c r="B50" s="21">
        <v>373225.36</v>
      </c>
      <c r="C50" s="21">
        <v>299260.09999999998</v>
      </c>
      <c r="D50" s="21">
        <v>28033.03</v>
      </c>
      <c r="E50" s="21">
        <v>10036.65</v>
      </c>
      <c r="F50" s="21">
        <v>42272.39</v>
      </c>
      <c r="G50" s="17"/>
      <c r="H50" s="17"/>
      <c r="I50" s="17"/>
    </row>
    <row r="51" spans="1:9" ht="30" x14ac:dyDescent="0.6">
      <c r="A51" s="7">
        <v>44288</v>
      </c>
      <c r="B51" s="21">
        <v>397617.35</v>
      </c>
      <c r="C51" s="21">
        <v>282504.67</v>
      </c>
      <c r="D51" s="21">
        <v>47674.49</v>
      </c>
      <c r="E51" s="21">
        <v>7890.45</v>
      </c>
      <c r="F51" s="21">
        <v>50455.51</v>
      </c>
      <c r="G51" s="17"/>
      <c r="H51" s="17"/>
      <c r="I51" s="17"/>
    </row>
    <row r="52" spans="1:9" ht="30.5" thickBot="1" x14ac:dyDescent="0.65">
      <c r="A52" s="8" t="s">
        <v>8</v>
      </c>
      <c r="B52" s="20">
        <f>B51-B50</f>
        <v>24391.989999999991</v>
      </c>
      <c r="C52" s="20">
        <f>C51-C50</f>
        <v>-16755.429999999993</v>
      </c>
      <c r="D52" s="20">
        <f>D51-D50</f>
        <v>19641.46</v>
      </c>
      <c r="E52" s="20">
        <f>E51-E50</f>
        <v>-2146.1999999999998</v>
      </c>
      <c r="F52" s="20">
        <f>F51-F50</f>
        <v>8183.1200000000026</v>
      </c>
      <c r="G52" s="17"/>
      <c r="H52" s="17"/>
      <c r="I52" s="17"/>
    </row>
    <row r="53" spans="1:9" ht="23" thickBot="1" x14ac:dyDescent="0.5">
      <c r="A53" s="9" t="s">
        <v>9</v>
      </c>
      <c r="B53" s="10">
        <f>B52/B50</f>
        <v>6.5354588980770206E-2</v>
      </c>
      <c r="C53" s="10">
        <f>C52/C50</f>
        <v>-5.5989522158149362E-2</v>
      </c>
      <c r="D53" s="10">
        <f>D52/D50</f>
        <v>0.70065419257211936</v>
      </c>
      <c r="E53" s="10">
        <f>E52/E50</f>
        <v>-0.21383628999716039</v>
      </c>
      <c r="F53" s="10">
        <f>F52/F50</f>
        <v>0.19358072727849082</v>
      </c>
      <c r="G53" s="17"/>
      <c r="H53" s="17"/>
      <c r="I53" s="17"/>
    </row>
    <row r="54" spans="1:9" ht="23.5" thickBot="1" x14ac:dyDescent="0.55000000000000004">
      <c r="A54" s="11"/>
      <c r="B54" s="22"/>
      <c r="C54" s="22"/>
      <c r="D54" s="22"/>
      <c r="E54" s="22"/>
      <c r="F54" s="22"/>
      <c r="G54" s="13"/>
      <c r="H54" s="14" t="s">
        <v>10</v>
      </c>
      <c r="I54" s="15" t="s">
        <v>4</v>
      </c>
    </row>
    <row r="55" spans="1:9" ht="30" x14ac:dyDescent="0.6">
      <c r="A55" s="6">
        <v>43952</v>
      </c>
      <c r="B55" s="21">
        <v>349883.91</v>
      </c>
      <c r="C55" s="21">
        <v>359088.28</v>
      </c>
      <c r="D55" s="21">
        <v>39054.9</v>
      </c>
      <c r="E55" s="21">
        <v>9667.7900000000009</v>
      </c>
      <c r="F55" s="21">
        <v>57245.79</v>
      </c>
      <c r="G55" s="13"/>
      <c r="H55" s="16" t="s">
        <v>12</v>
      </c>
      <c r="I55" s="20">
        <f>E45+E50+E55+E60+E5+E10+E15+E20+E25+E30+E35+E40</f>
        <v>71411.189999999988</v>
      </c>
    </row>
    <row r="56" spans="1:9" ht="30" x14ac:dyDescent="0.6">
      <c r="A56" s="7">
        <v>44347</v>
      </c>
      <c r="B56" s="21">
        <v>373151.71</v>
      </c>
      <c r="C56" s="21">
        <v>328581.49</v>
      </c>
      <c r="D56" s="21">
        <v>73104.460000000006</v>
      </c>
      <c r="E56" s="21">
        <v>9325.06</v>
      </c>
      <c r="F56" s="21">
        <v>64134.91</v>
      </c>
      <c r="G56" s="13"/>
      <c r="H56" s="16" t="s">
        <v>13</v>
      </c>
      <c r="I56" s="21">
        <f>E46+E51+E56+E61+E6+E11+E16+E21+E26+E31+E36+E41</f>
        <v>131023.14999999998</v>
      </c>
    </row>
    <row r="57" spans="1:9" ht="30.5" thickBot="1" x14ac:dyDescent="0.65">
      <c r="A57" s="8" t="s">
        <v>8</v>
      </c>
      <c r="B57" s="20">
        <f>B56-B55</f>
        <v>23267.800000000047</v>
      </c>
      <c r="C57" s="20">
        <f>C56-C55</f>
        <v>-30506.790000000037</v>
      </c>
      <c r="D57" s="20">
        <f>D56-D55</f>
        <v>34049.560000000005</v>
      </c>
      <c r="E57" s="20">
        <f>E56-E55</f>
        <v>-342.73000000000138</v>
      </c>
      <c r="F57" s="20">
        <f>F56-F55</f>
        <v>6889.1200000000026</v>
      </c>
      <c r="G57" s="13"/>
      <c r="H57" s="8" t="s">
        <v>8</v>
      </c>
      <c r="I57" s="20">
        <f>I56-I55</f>
        <v>59611.959999999992</v>
      </c>
    </row>
    <row r="58" spans="1:9" ht="23" thickBot="1" x14ac:dyDescent="0.5">
      <c r="A58" s="9" t="s">
        <v>9</v>
      </c>
      <c r="B58" s="10">
        <f>B57/B55</f>
        <v>6.6501486164368198E-2</v>
      </c>
      <c r="C58" s="10">
        <f>C57/C55</f>
        <v>-8.4956239730241356E-2</v>
      </c>
      <c r="D58" s="10">
        <f>D57/D55</f>
        <v>0.87183836087149125</v>
      </c>
      <c r="E58" s="10">
        <f>E57/E55</f>
        <v>-3.5450707969453342E-2</v>
      </c>
      <c r="F58" s="10">
        <f>F57/F55</f>
        <v>0.12034282346352461</v>
      </c>
      <c r="G58" s="13"/>
      <c r="H58" s="16" t="s">
        <v>9</v>
      </c>
      <c r="I58" s="10">
        <f>I57/I55</f>
        <v>0.83477057307125113</v>
      </c>
    </row>
    <row r="59" spans="1:9" ht="23" x14ac:dyDescent="0.5">
      <c r="A59" s="11"/>
      <c r="B59" s="22"/>
      <c r="C59" s="22"/>
      <c r="D59" s="22"/>
      <c r="E59" s="22"/>
      <c r="F59" s="22"/>
      <c r="G59" s="17"/>
      <c r="H59" s="17"/>
      <c r="I59" s="17"/>
    </row>
    <row r="60" spans="1:9" ht="30" x14ac:dyDescent="0.6">
      <c r="A60" s="6">
        <v>43983</v>
      </c>
      <c r="B60" s="21">
        <v>535261.84</v>
      </c>
      <c r="C60" s="21">
        <v>403977.86</v>
      </c>
      <c r="D60" s="21">
        <v>60970.23</v>
      </c>
      <c r="E60" s="21">
        <v>15367.65</v>
      </c>
      <c r="F60" s="21">
        <v>77163.86</v>
      </c>
      <c r="G60" s="17"/>
      <c r="H60" s="17"/>
      <c r="I60" s="17"/>
    </row>
    <row r="61" spans="1:9" ht="30" x14ac:dyDescent="0.6">
      <c r="A61" s="7">
        <v>44349</v>
      </c>
      <c r="B61" s="21">
        <v>485346.19</v>
      </c>
      <c r="C61" s="21">
        <v>363689.25</v>
      </c>
      <c r="D61" s="21">
        <v>105325.15</v>
      </c>
      <c r="E61" s="21">
        <v>15356.99</v>
      </c>
      <c r="F61" s="21">
        <v>74115.490000000005</v>
      </c>
      <c r="G61" s="17"/>
      <c r="H61" s="17"/>
      <c r="I61" s="17"/>
    </row>
    <row r="62" spans="1:9" ht="30.5" thickBot="1" x14ac:dyDescent="0.65">
      <c r="A62" s="8" t="s">
        <v>8</v>
      </c>
      <c r="B62" s="20">
        <f>B61-B60</f>
        <v>-49915.649999999965</v>
      </c>
      <c r="C62" s="20">
        <f>C61-C60</f>
        <v>-40288.609999999986</v>
      </c>
      <c r="D62" s="20">
        <f>D61-D60</f>
        <v>44354.919999999991</v>
      </c>
      <c r="E62" s="20">
        <f>E61-E60</f>
        <v>-10.659999999999854</v>
      </c>
      <c r="F62" s="20">
        <f>F61-F60</f>
        <v>-3048.3699999999953</v>
      </c>
      <c r="G62" s="17"/>
      <c r="H62" s="17"/>
      <c r="I62" s="17"/>
    </row>
    <row r="63" spans="1:9" ht="23" thickBot="1" x14ac:dyDescent="0.5">
      <c r="A63" s="9" t="s">
        <v>9</v>
      </c>
      <c r="B63" s="10">
        <f>B62/B60</f>
        <v>-9.3254639635808836E-2</v>
      </c>
      <c r="C63" s="10">
        <f>C62/C60</f>
        <v>-9.9729747565869054E-2</v>
      </c>
      <c r="D63" s="10">
        <f>D62/D60</f>
        <v>0.72748487253533389</v>
      </c>
      <c r="E63" s="10">
        <f>E62/E60</f>
        <v>-6.9366493901148552E-4</v>
      </c>
      <c r="F63" s="10">
        <f>F62/F60</f>
        <v>-3.9505151764051144E-2</v>
      </c>
      <c r="G63" s="17"/>
      <c r="H63" s="17"/>
      <c r="I63" s="17"/>
    </row>
    <row r="64" spans="1:9" ht="23" x14ac:dyDescent="0.5">
      <c r="A64" s="11"/>
      <c r="B64" s="22"/>
      <c r="C64" s="22"/>
      <c r="D64" s="22"/>
      <c r="E64" s="22"/>
      <c r="F64" s="22"/>
      <c r="G64" s="17"/>
      <c r="H64" s="17"/>
      <c r="I64" s="17"/>
    </row>
    <row r="65" spans="1:1" ht="14.25" customHeight="1" x14ac:dyDescent="0.35"/>
    <row r="66" spans="1:1" ht="14.25" customHeight="1" x14ac:dyDescent="0.35">
      <c r="A66" t="s">
        <v>11</v>
      </c>
    </row>
  </sheetData>
  <mergeCells count="1">
    <mergeCell ref="A1:F1"/>
  </mergeCells>
  <phoneticPr fontId="0" type="noConversion"/>
  <pageMargins left="0.5" right="0.5" top="0.5" bottom="0.5" header="0.5" footer="0.5"/>
  <pageSetup scale="41" orientation="portrait" r:id="rId1"/>
  <headerFooter alignWithMargins="0">
    <oddFooter>&amp;LDTPFY98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Delaware 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Hambleton Christine (Finance)</cp:lastModifiedBy>
  <cp:lastPrinted>2018-08-21T18:30:22Z</cp:lastPrinted>
  <dcterms:created xsi:type="dcterms:W3CDTF">1997-12-29T15:22:11Z</dcterms:created>
  <dcterms:modified xsi:type="dcterms:W3CDTF">2021-08-26T11:19:24Z</dcterms:modified>
</cp:coreProperties>
</file>