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LCOHOL STATS\"/>
    </mc:Choice>
  </mc:AlternateContent>
  <xr:revisionPtr revIDLastSave="0" documentId="13_ncr:1_{A9BC3EA3-973D-4C90-ABBE-61D09A6E8294}" xr6:coauthVersionLast="47" xr6:coauthVersionMax="47" xr10:uidLastSave="{00000000-0000-0000-0000-000000000000}"/>
  <bookViews>
    <workbookView xWindow="14565" yWindow="150" windowWidth="14385" windowHeight="15465" xr2:uid="{00000000-000D-0000-FFFF-FFFF00000000}"/>
  </bookViews>
  <sheets>
    <sheet name="A" sheetId="1" r:id="rId1"/>
  </sheets>
  <externalReferences>
    <externalReference r:id="rId2"/>
  </externalReferences>
  <definedNames>
    <definedName name="_xlnm.Print_Area" localSheetId="0">A!$A$1:$I$64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1" l="1"/>
  <c r="I35" i="1"/>
  <c r="I56" i="1"/>
  <c r="B12" i="1" l="1"/>
  <c r="B13" i="1" s="1"/>
  <c r="B42" i="1"/>
  <c r="B43" i="1" s="1"/>
  <c r="B7" i="1"/>
  <c r="B8" i="1" s="1"/>
  <c r="C7" i="1"/>
  <c r="C8" i="1" s="1"/>
  <c r="D7" i="1"/>
  <c r="D8" i="1" s="1"/>
  <c r="E7" i="1"/>
  <c r="E8" i="1" s="1"/>
  <c r="F7" i="1"/>
  <c r="F8" i="1" s="1"/>
  <c r="C12" i="1"/>
  <c r="C13" i="1" s="1"/>
  <c r="D12" i="1"/>
  <c r="D13" i="1" s="1"/>
  <c r="E12" i="1"/>
  <c r="E13" i="1" s="1"/>
  <c r="F12" i="1"/>
  <c r="F13" i="1" s="1"/>
  <c r="I15" i="1"/>
  <c r="I16" i="1"/>
  <c r="B17" i="1"/>
  <c r="B18" i="1" s="1"/>
  <c r="C17" i="1"/>
  <c r="C18" i="1" s="1"/>
  <c r="D17" i="1"/>
  <c r="D18" i="1" s="1"/>
  <c r="E17" i="1"/>
  <c r="E18" i="1" s="1"/>
  <c r="F17" i="1"/>
  <c r="F18" i="1" s="1"/>
  <c r="B22" i="1"/>
  <c r="B23" i="1" s="1"/>
  <c r="C22" i="1"/>
  <c r="C23" i="1" s="1"/>
  <c r="D22" i="1"/>
  <c r="D23" i="1" s="1"/>
  <c r="E22" i="1"/>
  <c r="E23" i="1" s="1"/>
  <c r="F22" i="1"/>
  <c r="F23" i="1" s="1"/>
  <c r="I25" i="1"/>
  <c r="I26" i="1"/>
  <c r="B27" i="1"/>
  <c r="B28" i="1" s="1"/>
  <c r="C27" i="1"/>
  <c r="C28" i="1" s="1"/>
  <c r="D27" i="1"/>
  <c r="D28" i="1" s="1"/>
  <c r="E27" i="1"/>
  <c r="E28" i="1" s="1"/>
  <c r="F27" i="1"/>
  <c r="F28" i="1" s="1"/>
  <c r="B32" i="1"/>
  <c r="B33" i="1" s="1"/>
  <c r="C32" i="1"/>
  <c r="C33" i="1" s="1"/>
  <c r="D32" i="1"/>
  <c r="D33" i="1" s="1"/>
  <c r="E32" i="1"/>
  <c r="E33" i="1" s="1"/>
  <c r="F32" i="1"/>
  <c r="F33" i="1" s="1"/>
  <c r="I36" i="1"/>
  <c r="B37" i="1"/>
  <c r="B38" i="1" s="1"/>
  <c r="C37" i="1"/>
  <c r="C38" i="1" s="1"/>
  <c r="D37" i="1"/>
  <c r="D38" i="1" s="1"/>
  <c r="E37" i="1"/>
  <c r="E38" i="1" s="1"/>
  <c r="F37" i="1"/>
  <c r="F38" i="1" s="1"/>
  <c r="C42" i="1"/>
  <c r="C43" i="1" s="1"/>
  <c r="D42" i="1"/>
  <c r="D43" i="1" s="1"/>
  <c r="E42" i="1"/>
  <c r="E43" i="1" s="1"/>
  <c r="F42" i="1"/>
  <c r="F43" i="1" s="1"/>
  <c r="I45" i="1"/>
  <c r="B47" i="1"/>
  <c r="B48" i="1" s="1"/>
  <c r="C47" i="1"/>
  <c r="C48" i="1" s="1"/>
  <c r="D47" i="1"/>
  <c r="D48" i="1" s="1"/>
  <c r="E47" i="1"/>
  <c r="E48" i="1" s="1"/>
  <c r="F47" i="1"/>
  <c r="F48" i="1" s="1"/>
  <c r="B52" i="1"/>
  <c r="B53" i="1" s="1"/>
  <c r="C52" i="1"/>
  <c r="C53" i="1" s="1"/>
  <c r="D52" i="1"/>
  <c r="D53" i="1" s="1"/>
  <c r="E52" i="1"/>
  <c r="E53" i="1" s="1"/>
  <c r="F52" i="1"/>
  <c r="F53" i="1" s="1"/>
  <c r="I55" i="1"/>
  <c r="B57" i="1"/>
  <c r="B58" i="1" s="1"/>
  <c r="C57" i="1"/>
  <c r="C58" i="1" s="1"/>
  <c r="D57" i="1"/>
  <c r="D58" i="1" s="1"/>
  <c r="E57" i="1"/>
  <c r="E58" i="1" s="1"/>
  <c r="F57" i="1"/>
  <c r="F58" i="1" s="1"/>
  <c r="B62" i="1"/>
  <c r="B63" i="1" s="1"/>
  <c r="C62" i="1"/>
  <c r="C63" i="1" s="1"/>
  <c r="D62" i="1"/>
  <c r="D63" i="1" s="1"/>
  <c r="E62" i="1"/>
  <c r="E63" i="1" s="1"/>
  <c r="F62" i="1"/>
  <c r="F63" i="1" s="1"/>
  <c r="I57" i="1" l="1"/>
  <c r="I58" i="1" s="1"/>
  <c r="I47" i="1"/>
  <c r="I48" i="1" s="1"/>
  <c r="I37" i="1"/>
  <c r="I38" i="1" s="1"/>
  <c r="I27" i="1"/>
  <c r="I28" i="1" s="1"/>
  <c r="I17" i="1"/>
  <c r="I18" i="1" s="1"/>
</calcChain>
</file>

<file path=xl/sharedStrings.xml><?xml version="1.0" encoding="utf-8"?>
<sst xmlns="http://schemas.openxmlformats.org/spreadsheetml/2006/main" count="68" uniqueCount="16">
  <si>
    <t xml:space="preserve"> </t>
  </si>
  <si>
    <t>WINE</t>
  </si>
  <si>
    <t>HIGH SPIRITS</t>
  </si>
  <si>
    <t>LOW SPIRITS</t>
  </si>
  <si>
    <t>CIDER</t>
  </si>
  <si>
    <t>BEER</t>
  </si>
  <si>
    <t>GALLONS</t>
  </si>
  <si>
    <t>BARRELS</t>
  </si>
  <si>
    <t xml:space="preserve"> + or (-)</t>
  </si>
  <si>
    <t>% + or (-)</t>
  </si>
  <si>
    <t>FYTD</t>
  </si>
  <si>
    <t>NOTE:  WINE, HIGH &amp; LOW SPIRITS &amp; CIDER IN GALLONS       BEER-BARRELS</t>
  </si>
  <si>
    <t>23 total</t>
  </si>
  <si>
    <t xml:space="preserve">                                      DELAWARE CONSUMPTION FY23-FY24</t>
  </si>
  <si>
    <t>24 total</t>
  </si>
  <si>
    <t>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</si>
</sst>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_)"/>
  </numFmts>
  <fonts count="12" x14ac:knownFonts="1">
    <font>
      <sz val="12"/>
      <name val="Arial"/>
    </font>
    <font>
      <b/>
      <sz val="14"/>
      <name val="Arial"/>
      <family val="2"/>
    </font>
    <font>
      <b/>
      <sz val="24"/>
      <name val="Times New Roman"/>
      <family val="1"/>
    </font>
    <font>
      <b/>
      <sz val="18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3" fillId="0" borderId="2" xfId="0" applyNumberFormat="1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10" fontId="3" fillId="0" borderId="4" xfId="0" applyNumberFormat="1" applyFont="1" applyBorder="1" applyAlignment="1" applyProtection="1">
      <alignment horizontal="center"/>
    </xf>
    <xf numFmtId="0" fontId="3" fillId="2" borderId="5" xfId="0" applyFont="1" applyFill="1" applyBorder="1" applyProtection="1"/>
    <xf numFmtId="0" fontId="4" fillId="2" borderId="5" xfId="0" applyFont="1" applyFill="1" applyBorder="1" applyProtection="1"/>
    <xf numFmtId="0" fontId="5" fillId="0" borderId="0" xfId="0" applyFont="1" applyProtection="1"/>
    <xf numFmtId="0" fontId="3" fillId="0" borderId="6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7" xfId="0" applyFont="1" applyBorder="1" applyProtection="1"/>
    <xf numFmtId="0" fontId="5" fillId="0" borderId="0" xfId="0" applyFont="1"/>
    <xf numFmtId="0" fontId="4" fillId="0" borderId="0" xfId="0" applyFont="1" applyProtection="1"/>
    <xf numFmtId="0" fontId="5" fillId="0" borderId="8" xfId="0" applyFont="1" applyBorder="1" applyAlignment="1" applyProtection="1">
      <alignment horizontal="center" vertical="center"/>
    </xf>
    <xf numFmtId="37" fontId="6" fillId="0" borderId="9" xfId="0" applyNumberFormat="1" applyFont="1" applyBorder="1" applyProtection="1"/>
    <xf numFmtId="37" fontId="6" fillId="0" borderId="8" xfId="0" applyNumberFormat="1" applyFont="1" applyBorder="1" applyProtection="1"/>
    <xf numFmtId="10" fontId="4" fillId="2" borderId="10" xfId="0" applyNumberFormat="1" applyFont="1" applyFill="1" applyBorder="1" applyProtection="1"/>
    <xf numFmtId="37" fontId="7" fillId="0" borderId="9" xfId="0" applyNumberFormat="1" applyFont="1" applyBorder="1" applyProtection="1"/>
    <xf numFmtId="0" fontId="9" fillId="0" borderId="0" xfId="0" applyFont="1" applyAlignment="1">
      <alignment horizontal="center"/>
    </xf>
    <xf numFmtId="4" fontId="11" fillId="0" borderId="0" xfId="1" applyNumberFormat="1" applyFont="1" applyFill="1" applyBorder="1" applyAlignment="1">
      <alignment horizontal="right" wrapText="1"/>
    </xf>
    <xf numFmtId="0" fontId="11" fillId="0" borderId="0" xfId="1" applyFont="1" applyFill="1" applyBorder="1" applyAlignment="1">
      <alignment horizontal="center"/>
    </xf>
    <xf numFmtId="0" fontId="8" fillId="0" borderId="0" xfId="0" applyFont="1" applyAlignment="1" applyProtection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_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coholstatspurchasesFY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1">
          <cell r="F21">
            <v>64176.71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M66"/>
  <sheetViews>
    <sheetView tabSelected="1" defaultGridColor="0" colorId="22" zoomScale="50" zoomScaleNormal="50" zoomScaleSheetLayoutView="50" workbookViewId="0">
      <pane ySplit="4" topLeftCell="A20" activePane="bottomLeft" state="frozen"/>
      <selection pane="bottomLeft" activeCell="G36" sqref="G36"/>
    </sheetView>
  </sheetViews>
  <sheetFormatPr defaultColWidth="10.77734375" defaultRowHeight="15" x14ac:dyDescent="0.2"/>
  <cols>
    <col min="1" max="1" width="13.77734375" customWidth="1"/>
    <col min="2" max="6" width="25.77734375" customWidth="1"/>
    <col min="7" max="7" width="4.77734375" customWidth="1"/>
    <col min="8" max="8" width="13.77734375" customWidth="1"/>
    <col min="9" max="9" width="20.77734375" bestFit="1" customWidth="1"/>
  </cols>
  <sheetData>
    <row r="1" spans="1:13" ht="32.65" customHeight="1" x14ac:dyDescent="0.4">
      <c r="A1" s="26" t="s">
        <v>13</v>
      </c>
      <c r="B1" s="27"/>
      <c r="C1" s="27"/>
      <c r="D1" s="27"/>
      <c r="E1" s="27"/>
      <c r="F1" s="27"/>
      <c r="G1" s="23"/>
      <c r="H1" s="23"/>
      <c r="I1" s="25"/>
      <c r="J1" s="25"/>
      <c r="K1" s="25"/>
      <c r="L1" s="25"/>
      <c r="M1" s="25"/>
    </row>
    <row r="2" spans="1:13" ht="18.75" customHeight="1" x14ac:dyDescent="0.25">
      <c r="A2" s="1"/>
      <c r="B2" s="2"/>
      <c r="C2" s="16"/>
      <c r="D2" s="16"/>
      <c r="E2" s="16"/>
      <c r="F2" s="16"/>
      <c r="G2" s="16"/>
      <c r="H2" s="16"/>
      <c r="I2" s="24"/>
      <c r="J2" s="24"/>
      <c r="K2" s="24"/>
      <c r="L2" s="24"/>
      <c r="M2" s="24"/>
    </row>
    <row r="3" spans="1:13" ht="23.25" x14ac:dyDescent="0.35">
      <c r="A3" s="17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/>
      <c r="H3" s="4"/>
      <c r="I3" s="4"/>
    </row>
    <row r="4" spans="1:13" ht="22.5" x14ac:dyDescent="0.3">
      <c r="A4" s="5" t="s">
        <v>0</v>
      </c>
      <c r="B4" s="18" t="s">
        <v>6</v>
      </c>
      <c r="C4" s="18" t="s">
        <v>6</v>
      </c>
      <c r="D4" s="18" t="s">
        <v>6</v>
      </c>
      <c r="E4" s="18" t="s">
        <v>6</v>
      </c>
      <c r="F4" s="18" t="s">
        <v>7</v>
      </c>
      <c r="G4" s="1"/>
      <c r="H4" s="1"/>
      <c r="I4" s="1"/>
    </row>
    <row r="5" spans="1:13" ht="30" x14ac:dyDescent="0.4">
      <c r="A5" s="6">
        <v>45109</v>
      </c>
      <c r="B5" s="20">
        <v>315755.62400000001</v>
      </c>
      <c r="C5" s="20">
        <v>271636.87</v>
      </c>
      <c r="D5" s="20">
        <v>181112.95</v>
      </c>
      <c r="E5" s="20">
        <v>8520.65</v>
      </c>
      <c r="F5" s="20">
        <v>58390.26</v>
      </c>
      <c r="G5" s="1"/>
      <c r="H5" s="1"/>
      <c r="I5" s="1"/>
    </row>
    <row r="6" spans="1:13" ht="30" x14ac:dyDescent="0.4">
      <c r="A6" s="6">
        <v>45475</v>
      </c>
      <c r="B6" s="20">
        <v>350391.75020000001</v>
      </c>
      <c r="C6" s="20">
        <v>282979.19380000001</v>
      </c>
      <c r="D6" s="20">
        <v>250715.56359999999</v>
      </c>
      <c r="E6" s="20">
        <v>9138.93</v>
      </c>
      <c r="F6" s="20">
        <v>62496.490700000002</v>
      </c>
      <c r="G6" s="1"/>
      <c r="H6" s="1"/>
      <c r="I6" s="1"/>
    </row>
    <row r="7" spans="1:13" ht="30.75" thickBot="1" x14ac:dyDescent="0.45">
      <c r="A7" s="7" t="s">
        <v>8</v>
      </c>
      <c r="B7" s="19">
        <f>B6-B5</f>
        <v>34636.126199999999</v>
      </c>
      <c r="C7" s="19">
        <f>C6-C5</f>
        <v>11342.323800000013</v>
      </c>
      <c r="D7" s="19">
        <f>D6-D5</f>
        <v>69602.613599999982</v>
      </c>
      <c r="E7" s="19">
        <f>E6-E5</f>
        <v>618.28000000000065</v>
      </c>
      <c r="F7" s="19">
        <f>F6-F5</f>
        <v>4106.2307000000001</v>
      </c>
      <c r="G7" s="1"/>
      <c r="H7" s="1"/>
      <c r="I7" s="1"/>
    </row>
    <row r="8" spans="1:13" ht="23.25" thickBot="1" x14ac:dyDescent="0.35">
      <c r="A8" s="8" t="s">
        <v>9</v>
      </c>
      <c r="B8" s="9">
        <f>B7/B5</f>
        <v>0.10969282434697029</v>
      </c>
      <c r="C8" s="9">
        <f>C7/C5</f>
        <v>4.1755464933755176E-2</v>
      </c>
      <c r="D8" s="9">
        <f>D7/D5</f>
        <v>0.38430500745529228</v>
      </c>
      <c r="E8" s="9">
        <f>E7/E5</f>
        <v>7.2562539242898211E-2</v>
      </c>
      <c r="F8" s="9">
        <f>F7/F5</f>
        <v>7.0323898198089888E-2</v>
      </c>
      <c r="G8" s="1"/>
      <c r="H8" s="1"/>
      <c r="I8" s="1"/>
    </row>
    <row r="9" spans="1:13" ht="23.25" x14ac:dyDescent="0.35">
      <c r="A9" s="10"/>
      <c r="B9" s="11"/>
      <c r="C9" s="11"/>
      <c r="D9" s="11"/>
      <c r="E9" s="11"/>
      <c r="F9" s="11"/>
      <c r="G9" s="1"/>
      <c r="H9" s="16"/>
      <c r="I9" s="16"/>
    </row>
    <row r="10" spans="1:13" ht="30" x14ac:dyDescent="0.4">
      <c r="A10" s="6">
        <v>45139</v>
      </c>
      <c r="B10" s="20">
        <v>421255.86900000001</v>
      </c>
      <c r="C10" s="20">
        <v>306506.348</v>
      </c>
      <c r="D10" s="20">
        <v>213383.08499999999</v>
      </c>
      <c r="E10" s="20">
        <v>11183.26</v>
      </c>
      <c r="F10" s="20">
        <v>66551.13</v>
      </c>
      <c r="G10" s="1"/>
      <c r="H10" s="16"/>
      <c r="I10" s="16"/>
    </row>
    <row r="11" spans="1:13" ht="30" x14ac:dyDescent="0.4">
      <c r="A11" s="6">
        <v>45505</v>
      </c>
      <c r="B11" s="20">
        <v>375767.27659999998</v>
      </c>
      <c r="C11" s="20">
        <v>264112.96639999998</v>
      </c>
      <c r="D11" s="20">
        <v>208703.7188</v>
      </c>
      <c r="E11" s="20">
        <v>8815.09</v>
      </c>
      <c r="F11" s="20">
        <v>56711.08</v>
      </c>
      <c r="G11" s="1"/>
      <c r="H11" s="16" t="s">
        <v>0</v>
      </c>
      <c r="I11" s="16"/>
    </row>
    <row r="12" spans="1:13" ht="30.75" thickBot="1" x14ac:dyDescent="0.45">
      <c r="A12" s="7" t="s">
        <v>8</v>
      </c>
      <c r="B12" s="22">
        <f>B11-B10</f>
        <v>-45488.592400000023</v>
      </c>
      <c r="C12" s="19">
        <f>C11-C10</f>
        <v>-42393.381600000022</v>
      </c>
      <c r="D12" s="19">
        <f>D11-D10</f>
        <v>-4679.3661999999895</v>
      </c>
      <c r="E12" s="19">
        <f>E11-E10</f>
        <v>-2368.17</v>
      </c>
      <c r="F12" s="19">
        <f>F11-F10</f>
        <v>-9840.0500000000029</v>
      </c>
      <c r="G12" s="1"/>
      <c r="H12" s="12"/>
      <c r="I12" s="12"/>
    </row>
    <row r="13" spans="1:13" ht="23.25" thickBot="1" x14ac:dyDescent="0.35">
      <c r="A13" s="8" t="s">
        <v>9</v>
      </c>
      <c r="B13" s="9">
        <f>B12/B10</f>
        <v>-0.1079832846198281</v>
      </c>
      <c r="C13" s="9">
        <f>C12/C10</f>
        <v>-0.13831159412071956</v>
      </c>
      <c r="D13" s="9">
        <f>D12/D10</f>
        <v>-2.192941488309624E-2</v>
      </c>
      <c r="E13" s="9">
        <f>E12/E10</f>
        <v>-0.21176025595398837</v>
      </c>
      <c r="F13" s="9">
        <f>F12/F10</f>
        <v>-0.14785699356269386</v>
      </c>
      <c r="G13" s="1"/>
      <c r="H13" s="16"/>
      <c r="I13" s="16"/>
    </row>
    <row r="14" spans="1:13" ht="24" thickBot="1" x14ac:dyDescent="0.4">
      <c r="A14" s="10"/>
      <c r="B14" s="11"/>
      <c r="C14" s="11"/>
      <c r="D14" s="11"/>
      <c r="E14" s="11"/>
      <c r="F14" s="11"/>
      <c r="G14" s="1"/>
      <c r="H14" s="13" t="s">
        <v>10</v>
      </c>
      <c r="I14" s="14" t="s">
        <v>1</v>
      </c>
    </row>
    <row r="15" spans="1:13" ht="30" x14ac:dyDescent="0.4">
      <c r="A15" s="6">
        <v>45170</v>
      </c>
      <c r="B15" s="20">
        <v>305040.14399999997</v>
      </c>
      <c r="C15" s="20">
        <v>262674.87</v>
      </c>
      <c r="D15" s="20">
        <v>127860.32</v>
      </c>
      <c r="E15" s="20">
        <v>9029.09</v>
      </c>
      <c r="F15" s="20">
        <v>58747.17</v>
      </c>
      <c r="G15" s="1"/>
      <c r="H15" s="15" t="s">
        <v>12</v>
      </c>
      <c r="I15" s="20">
        <f>B35+B40+B45+B50+B55+B60+B5+B10+B15+B20+B25+B30</f>
        <v>4322776.7373000002</v>
      </c>
    </row>
    <row r="16" spans="1:13" ht="30" x14ac:dyDescent="0.4">
      <c r="A16" s="6">
        <v>45536</v>
      </c>
      <c r="B16" s="20">
        <v>296437.38589999999</v>
      </c>
      <c r="C16" s="20">
        <v>265959.14909999998</v>
      </c>
      <c r="D16" s="20">
        <v>128188.73149999999</v>
      </c>
      <c r="E16" s="20">
        <v>8764.77</v>
      </c>
      <c r="F16" s="20">
        <v>41333.957999999999</v>
      </c>
      <c r="G16" s="1"/>
      <c r="H16" s="15" t="s">
        <v>14</v>
      </c>
      <c r="I16" s="20">
        <f>B36+B41+B46+B51+B56+B61+B6+B11+B16+B21+B26+B31</f>
        <v>2451723.6913999999</v>
      </c>
    </row>
    <row r="17" spans="1:9" ht="30.75" thickBot="1" x14ac:dyDescent="0.45">
      <c r="A17" s="7" t="s">
        <v>8</v>
      </c>
      <c r="B17" s="19">
        <f>B16-B15</f>
        <v>-8602.7580999999773</v>
      </c>
      <c r="C17" s="19">
        <f>C16-C15</f>
        <v>3284.2790999999852</v>
      </c>
      <c r="D17" s="19">
        <f>D16-D15</f>
        <v>328.41149999998743</v>
      </c>
      <c r="E17" s="19">
        <f>E16-E15</f>
        <v>-264.31999999999971</v>
      </c>
      <c r="F17" s="19">
        <f>F16-F15</f>
        <v>-17413.212</v>
      </c>
      <c r="G17" s="1"/>
      <c r="H17" s="7" t="s">
        <v>8</v>
      </c>
      <c r="I17" s="19">
        <f>I16-I15</f>
        <v>-1871053.0459000003</v>
      </c>
    </row>
    <row r="18" spans="1:9" ht="23.25" thickBot="1" x14ac:dyDescent="0.35">
      <c r="A18" s="8" t="s">
        <v>9</v>
      </c>
      <c r="B18" s="9">
        <f>B17/B15</f>
        <v>-2.8202052317415568E-2</v>
      </c>
      <c r="C18" s="9">
        <f>C17/C15</f>
        <v>1.250321014720588E-2</v>
      </c>
      <c r="D18" s="9">
        <f>D17/D15</f>
        <v>2.5685177387322934E-3</v>
      </c>
      <c r="E18" s="9">
        <f>E17/E15</f>
        <v>-2.9274267949483249E-2</v>
      </c>
      <c r="F18" s="9">
        <f>F17/F15</f>
        <v>-0.29640937597504696</v>
      </c>
      <c r="G18" s="1"/>
      <c r="H18" s="15" t="s">
        <v>9</v>
      </c>
      <c r="I18" s="9">
        <f>I17/I15</f>
        <v>-0.43283591996672427</v>
      </c>
    </row>
    <row r="19" spans="1:9" ht="23.25" x14ac:dyDescent="0.35">
      <c r="A19" s="10"/>
      <c r="B19" s="11"/>
      <c r="C19" s="11"/>
      <c r="D19" s="11"/>
      <c r="E19" s="11"/>
      <c r="F19" s="11"/>
      <c r="G19" s="1"/>
      <c r="H19" s="1"/>
      <c r="I19" s="1"/>
    </row>
    <row r="20" spans="1:9" ht="30" x14ac:dyDescent="0.4">
      <c r="A20" s="6">
        <v>45200</v>
      </c>
      <c r="B20" s="20">
        <v>401210.43900000001</v>
      </c>
      <c r="C20" s="20">
        <v>259020.05900000001</v>
      </c>
      <c r="D20" s="20">
        <v>94104.236000000004</v>
      </c>
      <c r="E20" s="20">
        <v>10127.75</v>
      </c>
      <c r="F20" s="20">
        <v>47913.120000000003</v>
      </c>
      <c r="G20" s="1"/>
      <c r="H20" s="1"/>
      <c r="I20" s="1"/>
    </row>
    <row r="21" spans="1:9" ht="30" x14ac:dyDescent="0.4">
      <c r="A21" s="6">
        <v>45566</v>
      </c>
      <c r="B21" s="20">
        <v>393305.00400000002</v>
      </c>
      <c r="C21" s="20">
        <v>258418.11</v>
      </c>
      <c r="D21" s="20">
        <v>123275.85</v>
      </c>
      <c r="E21" s="20">
        <v>10376.76</v>
      </c>
      <c r="F21" s="20">
        <v>47768.5</v>
      </c>
      <c r="G21" s="1"/>
      <c r="H21" s="1"/>
      <c r="I21" s="1"/>
    </row>
    <row r="22" spans="1:9" ht="30.75" thickBot="1" x14ac:dyDescent="0.45">
      <c r="A22" s="7" t="s">
        <v>8</v>
      </c>
      <c r="B22" s="19">
        <f>B21-B20</f>
        <v>-7905.4349999999977</v>
      </c>
      <c r="C22" s="19">
        <f>C21-C20</f>
        <v>-601.94900000002235</v>
      </c>
      <c r="D22" s="19">
        <f>D21-D20</f>
        <v>29171.614000000001</v>
      </c>
      <c r="E22" s="19">
        <f>E21-E20</f>
        <v>249.01000000000022</v>
      </c>
      <c r="F22" s="19">
        <f>[1]A!F21-F20</f>
        <v>16263.589999999997</v>
      </c>
      <c r="G22" s="1"/>
      <c r="H22" s="1"/>
      <c r="I22" s="1"/>
    </row>
    <row r="23" spans="1:9" ht="23.25" thickBot="1" x14ac:dyDescent="0.35">
      <c r="A23" s="8" t="s">
        <v>9</v>
      </c>
      <c r="B23" s="9">
        <f>B22/B20</f>
        <v>-1.9703961391692497E-2</v>
      </c>
      <c r="C23" s="9">
        <f>C22/C20</f>
        <v>-2.3239474283341982E-3</v>
      </c>
      <c r="D23" s="9">
        <f>D22/D20</f>
        <v>0.30999257036633293</v>
      </c>
      <c r="E23" s="9">
        <f>E22/E20</f>
        <v>2.458690232282592E-2</v>
      </c>
      <c r="F23" s="9">
        <f>F22/F20</f>
        <v>0.3394391765762696</v>
      </c>
      <c r="G23" s="1"/>
      <c r="H23" s="1"/>
      <c r="I23" s="1"/>
    </row>
    <row r="24" spans="1:9" ht="24" thickBot="1" x14ac:dyDescent="0.4">
      <c r="A24" s="10"/>
      <c r="B24" s="11"/>
      <c r="C24" s="11"/>
      <c r="D24" s="11"/>
      <c r="E24" s="11"/>
      <c r="F24" s="11"/>
      <c r="G24" s="1"/>
      <c r="H24" s="13" t="s">
        <v>10</v>
      </c>
      <c r="I24" s="14" t="s">
        <v>2</v>
      </c>
    </row>
    <row r="25" spans="1:9" ht="30" x14ac:dyDescent="0.4">
      <c r="A25" s="6">
        <v>45231</v>
      </c>
      <c r="B25" s="20">
        <v>397487.65100000001</v>
      </c>
      <c r="C25" s="20">
        <v>293048.07900000003</v>
      </c>
      <c r="D25" s="20">
        <v>100019.11</v>
      </c>
      <c r="E25" s="20">
        <v>9306.26</v>
      </c>
      <c r="F25" s="20">
        <v>47803.97</v>
      </c>
      <c r="G25" s="1"/>
      <c r="H25" s="15" t="s">
        <v>12</v>
      </c>
      <c r="I25" s="20">
        <f>C35+C40+C45+C50+C55+C60+C5+C10+C15+C20+C25+C30</f>
        <v>3261746.0151999998</v>
      </c>
    </row>
    <row r="26" spans="1:9" ht="30" x14ac:dyDescent="0.4">
      <c r="A26" s="6">
        <v>45597</v>
      </c>
      <c r="B26" s="20">
        <v>362990.92420000001</v>
      </c>
      <c r="C26" s="20">
        <v>262748.30570000003</v>
      </c>
      <c r="D26" s="20">
        <v>106762.78049999999</v>
      </c>
      <c r="E26" s="20">
        <v>9401.5195000000003</v>
      </c>
      <c r="F26" s="20">
        <v>45701.919399999999</v>
      </c>
      <c r="G26" s="1"/>
      <c r="H26" s="15" t="s">
        <v>14</v>
      </c>
      <c r="I26" s="20">
        <f>C36+C41+C46+C51+C56+C61+C6+C11+C16+C21+C26+C31</f>
        <v>1821957.1806999997</v>
      </c>
    </row>
    <row r="27" spans="1:9" ht="30.75" thickBot="1" x14ac:dyDescent="0.45">
      <c r="A27" s="7" t="s">
        <v>8</v>
      </c>
      <c r="B27" s="19">
        <f>B26-B25</f>
        <v>-34496.726800000004</v>
      </c>
      <c r="C27" s="19">
        <f>C26-C25</f>
        <v>-30299.773300000001</v>
      </c>
      <c r="D27" s="19">
        <f>D26-D25</f>
        <v>6743.6704999999929</v>
      </c>
      <c r="E27" s="19">
        <f>E26-E25</f>
        <v>95.259500000000116</v>
      </c>
      <c r="F27" s="19">
        <f>F26-F25</f>
        <v>-2102.0506000000023</v>
      </c>
      <c r="G27" s="1"/>
      <c r="H27" s="7" t="s">
        <v>8</v>
      </c>
      <c r="I27" s="19">
        <f>I26-I25</f>
        <v>-1439788.8345000001</v>
      </c>
    </row>
    <row r="28" spans="1:9" ht="23.25" thickBot="1" x14ac:dyDescent="0.35">
      <c r="A28" s="8" t="s">
        <v>9</v>
      </c>
      <c r="B28" s="9">
        <f>B27/B25</f>
        <v>-8.6786914544925084E-2</v>
      </c>
      <c r="C28" s="9">
        <f>C27/C25</f>
        <v>-0.10339522921766021</v>
      </c>
      <c r="D28" s="9">
        <f>D27/D25</f>
        <v>6.7423820307939086E-2</v>
      </c>
      <c r="E28" s="9">
        <f>E27/E25</f>
        <v>1.023606690550233E-2</v>
      </c>
      <c r="F28" s="9">
        <f>F27/F25</f>
        <v>-4.397230188204039E-2</v>
      </c>
      <c r="G28" s="1"/>
      <c r="H28" s="15" t="s">
        <v>9</v>
      </c>
      <c r="I28" s="9">
        <f>I27/I25</f>
        <v>-0.44141659951157075</v>
      </c>
    </row>
    <row r="29" spans="1:9" ht="23.25" x14ac:dyDescent="0.35">
      <c r="A29" s="10"/>
      <c r="B29" s="11"/>
      <c r="C29" s="11"/>
      <c r="D29" s="11"/>
      <c r="E29" s="11"/>
      <c r="F29" s="11"/>
      <c r="G29" s="1"/>
      <c r="H29" s="1"/>
      <c r="I29" s="1"/>
    </row>
    <row r="30" spans="1:9" ht="30" x14ac:dyDescent="0.4">
      <c r="A30" s="6">
        <v>45261</v>
      </c>
      <c r="B30" s="20">
        <v>495746.04300000001</v>
      </c>
      <c r="C30" s="20">
        <v>300611.21000000002</v>
      </c>
      <c r="D30" s="20">
        <v>93481.17</v>
      </c>
      <c r="E30" s="20">
        <v>7744.44</v>
      </c>
      <c r="F30" s="20">
        <v>49385.97</v>
      </c>
      <c r="G30" s="1"/>
      <c r="H30" s="1"/>
      <c r="I30" s="1"/>
    </row>
    <row r="31" spans="1:9" ht="30" x14ac:dyDescent="0.4">
      <c r="A31" s="6">
        <v>45627</v>
      </c>
      <c r="B31" s="20">
        <v>414309.84899999999</v>
      </c>
      <c r="C31" s="20">
        <v>297192.45</v>
      </c>
      <c r="D31" s="20">
        <v>111408.05</v>
      </c>
      <c r="E31" s="20">
        <v>9022.83</v>
      </c>
      <c r="F31" s="20">
        <v>46328.387000000002</v>
      </c>
      <c r="G31" s="1"/>
      <c r="H31" s="1"/>
      <c r="I31" s="1"/>
    </row>
    <row r="32" spans="1:9" ht="30.75" thickBot="1" x14ac:dyDescent="0.45">
      <c r="A32" s="7" t="s">
        <v>8</v>
      </c>
      <c r="B32" s="19">
        <f>B31-B30</f>
        <v>-81436.194000000018</v>
      </c>
      <c r="C32" s="19">
        <f>C31-C30</f>
        <v>-3418.7600000000093</v>
      </c>
      <c r="D32" s="19">
        <f>D31-D30</f>
        <v>17926.880000000005</v>
      </c>
      <c r="E32" s="19">
        <f>E31-E30</f>
        <v>1278.3900000000003</v>
      </c>
      <c r="F32" s="19">
        <f>F31-F30</f>
        <v>-3057.5829999999987</v>
      </c>
      <c r="G32" s="1"/>
      <c r="H32" s="1"/>
      <c r="I32" s="1"/>
    </row>
    <row r="33" spans="1:9" ht="23.25" thickBot="1" x14ac:dyDescent="0.35">
      <c r="A33" s="8" t="s">
        <v>9</v>
      </c>
      <c r="B33" s="9">
        <f>B32/B30</f>
        <v>-0.16426998288718569</v>
      </c>
      <c r="C33" s="9">
        <f>C32/C30</f>
        <v>-1.1372696314285849E-2</v>
      </c>
      <c r="D33" s="9">
        <f>D32/D30</f>
        <v>0.19176995752192666</v>
      </c>
      <c r="E33" s="9">
        <f>E32/E30</f>
        <v>0.16507197421634107</v>
      </c>
      <c r="F33" s="9">
        <f>F32/F30</f>
        <v>-6.1911976215107217E-2</v>
      </c>
      <c r="G33" s="1"/>
      <c r="H33" s="1"/>
      <c r="I33" s="1"/>
    </row>
    <row r="34" spans="1:9" ht="24" thickBot="1" x14ac:dyDescent="0.4">
      <c r="A34" s="10"/>
      <c r="B34" s="11"/>
      <c r="C34" s="11"/>
      <c r="D34" s="11"/>
      <c r="E34" s="11"/>
      <c r="F34" s="11"/>
      <c r="G34" s="1"/>
      <c r="H34" s="13" t="s">
        <v>10</v>
      </c>
      <c r="I34" s="14" t="s">
        <v>3</v>
      </c>
    </row>
    <row r="35" spans="1:9" ht="30" x14ac:dyDescent="0.4">
      <c r="A35" s="6">
        <v>45293</v>
      </c>
      <c r="B35" s="20">
        <v>266211.77399999998</v>
      </c>
      <c r="C35" s="20">
        <v>191050.04</v>
      </c>
      <c r="D35" s="20">
        <v>68073.25</v>
      </c>
      <c r="E35" s="20">
        <v>6837.24</v>
      </c>
      <c r="F35" s="20">
        <v>35189.910000000003</v>
      </c>
      <c r="G35" s="1"/>
      <c r="H35" s="15" t="s">
        <v>14</v>
      </c>
      <c r="I35" s="20">
        <f>D35+D40+D45+D50+D55+D60+D5+D10+D15+D20+D25+D30</f>
        <v>1721375.3409</v>
      </c>
    </row>
    <row r="36" spans="1:9" ht="30" x14ac:dyDescent="0.4">
      <c r="A36" s="6">
        <v>45659</v>
      </c>
      <c r="B36" s="20">
        <v>258521.50150000001</v>
      </c>
      <c r="C36" s="20">
        <v>190547.00570000001</v>
      </c>
      <c r="D36" s="20">
        <v>79639.650500000003</v>
      </c>
      <c r="E36" s="20">
        <v>6525.01</v>
      </c>
      <c r="F36" s="20">
        <v>33600.239999999998</v>
      </c>
      <c r="G36" s="1"/>
      <c r="H36" s="15" t="s">
        <v>15</v>
      </c>
      <c r="I36" s="20">
        <f>D36+D41+D46+D51+D56+D61+D6+D11+D16+D21+D26+D31</f>
        <v>1008694.3449</v>
      </c>
    </row>
    <row r="37" spans="1:9" ht="30.75" thickBot="1" x14ac:dyDescent="0.45">
      <c r="A37" s="7" t="s">
        <v>8</v>
      </c>
      <c r="B37" s="19">
        <f>B36-B35</f>
        <v>-7690.2724999999627</v>
      </c>
      <c r="C37" s="19">
        <f>C36-C35</f>
        <v>-503.03429999999935</v>
      </c>
      <c r="D37" s="19">
        <f>D36-D35</f>
        <v>11566.400500000003</v>
      </c>
      <c r="E37" s="19">
        <f>E36-E35</f>
        <v>-312.22999999999956</v>
      </c>
      <c r="F37" s="19">
        <f>F36-F35</f>
        <v>-1589.6700000000055</v>
      </c>
      <c r="G37" s="12"/>
      <c r="H37" s="7" t="s">
        <v>8</v>
      </c>
      <c r="I37" s="19">
        <f>I36-I35</f>
        <v>-712680.99599999993</v>
      </c>
    </row>
    <row r="38" spans="1:9" ht="23.25" thickBot="1" x14ac:dyDescent="0.35">
      <c r="A38" s="8" t="s">
        <v>9</v>
      </c>
      <c r="B38" s="9">
        <f>B37/B35</f>
        <v>-2.8887800056506756E-2</v>
      </c>
      <c r="C38" s="9">
        <f>C37/C35</f>
        <v>-2.6329976167500375E-3</v>
      </c>
      <c r="D38" s="9">
        <f>D37/D35</f>
        <v>0.16991109576816155</v>
      </c>
      <c r="E38" s="9">
        <f>E37/E35</f>
        <v>-4.5666087485593539E-2</v>
      </c>
      <c r="F38" s="9">
        <f>F37/F35</f>
        <v>-4.5174028578078354E-2</v>
      </c>
      <c r="G38" s="12"/>
      <c r="H38" s="15" t="s">
        <v>9</v>
      </c>
      <c r="I38" s="9">
        <f>I37/I35</f>
        <v>-0.41401836024174915</v>
      </c>
    </row>
    <row r="39" spans="1:9" ht="23.25" x14ac:dyDescent="0.35">
      <c r="A39" s="10"/>
      <c r="B39" s="21"/>
      <c r="C39" s="21"/>
      <c r="D39" s="21"/>
      <c r="E39" s="21"/>
      <c r="F39" s="21"/>
      <c r="G39" s="12"/>
      <c r="H39" s="1"/>
      <c r="I39" s="1"/>
    </row>
    <row r="40" spans="1:9" ht="30" x14ac:dyDescent="0.4">
      <c r="A40" s="6">
        <v>45324</v>
      </c>
      <c r="B40" s="20">
        <v>317185.66629999998</v>
      </c>
      <c r="C40" s="20">
        <v>235457.3449</v>
      </c>
      <c r="D40" s="20">
        <v>66800.401599999997</v>
      </c>
      <c r="E40" s="20">
        <v>6281.64</v>
      </c>
      <c r="F40" s="20">
        <v>35715.599999999999</v>
      </c>
      <c r="G40" s="12"/>
      <c r="H40" s="1"/>
      <c r="I40" s="1"/>
    </row>
    <row r="41" spans="1:9" ht="30" x14ac:dyDescent="0.4">
      <c r="A41" s="6">
        <v>45690</v>
      </c>
      <c r="B41" s="20"/>
      <c r="C41" s="20"/>
      <c r="D41" s="20"/>
      <c r="E41" s="20"/>
      <c r="F41" s="20"/>
      <c r="G41" s="12"/>
      <c r="H41" s="1"/>
      <c r="I41" s="1"/>
    </row>
    <row r="42" spans="1:9" ht="30.75" thickBot="1" x14ac:dyDescent="0.45">
      <c r="A42" s="7" t="s">
        <v>8</v>
      </c>
      <c r="B42" s="19">
        <f>B41-B40</f>
        <v>-317185.66629999998</v>
      </c>
      <c r="C42" s="19">
        <f>C41-C40</f>
        <v>-235457.3449</v>
      </c>
      <c r="D42" s="19">
        <f>D41-D40</f>
        <v>-66800.401599999997</v>
      </c>
      <c r="E42" s="19">
        <f>E41-E40</f>
        <v>-6281.64</v>
      </c>
      <c r="F42" s="19">
        <f>F41-F40</f>
        <v>-35715.599999999999</v>
      </c>
      <c r="G42" s="16"/>
      <c r="H42" s="16"/>
      <c r="I42" s="16"/>
    </row>
    <row r="43" spans="1:9" ht="23.25" thickBot="1" x14ac:dyDescent="0.35">
      <c r="A43" s="8" t="s">
        <v>9</v>
      </c>
      <c r="B43" s="9">
        <f>B42/B40</f>
        <v>-1</v>
      </c>
      <c r="C43" s="9">
        <f>C42/C40</f>
        <v>-1</v>
      </c>
      <c r="D43" s="9">
        <f>D42/D40</f>
        <v>-1</v>
      </c>
      <c r="E43" s="9">
        <f>E42/E40</f>
        <v>-1</v>
      </c>
      <c r="F43" s="9">
        <f>F42/F40</f>
        <v>-1</v>
      </c>
      <c r="G43" s="16"/>
      <c r="H43" s="16"/>
      <c r="I43" s="16"/>
    </row>
    <row r="44" spans="1:9" ht="24" thickBot="1" x14ac:dyDescent="0.4">
      <c r="A44" s="10"/>
      <c r="B44" s="21"/>
      <c r="C44" s="21"/>
      <c r="D44" s="21"/>
      <c r="E44" s="21"/>
      <c r="F44" s="21"/>
      <c r="G44" s="12"/>
      <c r="H44" s="13" t="s">
        <v>10</v>
      </c>
      <c r="I44" s="14" t="s">
        <v>5</v>
      </c>
    </row>
    <row r="45" spans="1:9" ht="30" x14ac:dyDescent="0.4">
      <c r="A45" s="6">
        <v>45353</v>
      </c>
      <c r="B45" s="20">
        <v>297950.67800000001</v>
      </c>
      <c r="C45" s="20">
        <v>250107.09899999999</v>
      </c>
      <c r="D45" s="20">
        <v>104840.105</v>
      </c>
      <c r="E45" s="20">
        <v>9034.51</v>
      </c>
      <c r="F45" s="20">
        <v>42134.03</v>
      </c>
      <c r="G45" s="12"/>
      <c r="H45" s="15" t="s">
        <v>14</v>
      </c>
      <c r="I45" s="20">
        <f>F35+F40+F45+F50+F55+F60+F5+F10+F15+F20+F25+F30</f>
        <v>614082.6827</v>
      </c>
    </row>
    <row r="46" spans="1:9" ht="30" x14ac:dyDescent="0.4">
      <c r="A46" s="6">
        <v>45718</v>
      </c>
      <c r="B46" s="20"/>
      <c r="C46" s="20"/>
      <c r="D46" s="20"/>
      <c r="E46" s="20"/>
      <c r="F46" s="20"/>
      <c r="G46" s="12"/>
      <c r="H46" s="15" t="s">
        <v>15</v>
      </c>
      <c r="I46" s="20">
        <f>F36+F41+F46+F51+F56+F61+F6+F11+F16+F21+F26+F31</f>
        <v>333940.57510000002</v>
      </c>
    </row>
    <row r="47" spans="1:9" ht="30.75" thickBot="1" x14ac:dyDescent="0.45">
      <c r="A47" s="7" t="s">
        <v>8</v>
      </c>
      <c r="B47" s="19">
        <f>B46-B45</f>
        <v>-297950.67800000001</v>
      </c>
      <c r="C47" s="19">
        <f>C46-C45</f>
        <v>-250107.09899999999</v>
      </c>
      <c r="D47" s="19">
        <f>D46-D45</f>
        <v>-104840.105</v>
      </c>
      <c r="E47" s="19">
        <f>E46-E45</f>
        <v>-9034.51</v>
      </c>
      <c r="F47" s="19">
        <f>F46-F45</f>
        <v>-42134.03</v>
      </c>
      <c r="G47" s="12"/>
      <c r="H47" s="7" t="s">
        <v>8</v>
      </c>
      <c r="I47" s="19">
        <f>I46-I45</f>
        <v>-280142.10759999999</v>
      </c>
    </row>
    <row r="48" spans="1:9" ht="23.25" thickBot="1" x14ac:dyDescent="0.35">
      <c r="A48" s="8" t="s">
        <v>9</v>
      </c>
      <c r="B48" s="9">
        <f>B47/B45</f>
        <v>-1</v>
      </c>
      <c r="C48" s="9">
        <f>C47/C45</f>
        <v>-1</v>
      </c>
      <c r="D48" s="9">
        <f>D47/D45</f>
        <v>-1</v>
      </c>
      <c r="E48" s="9">
        <f>E47/E45</f>
        <v>-1</v>
      </c>
      <c r="F48" s="9">
        <f>F47/F45</f>
        <v>-1</v>
      </c>
      <c r="G48" s="12"/>
      <c r="H48" s="15" t="s">
        <v>9</v>
      </c>
      <c r="I48" s="9">
        <f>I47/I45</f>
        <v>-0.45619607178673494</v>
      </c>
    </row>
    <row r="49" spans="1:9" ht="23.25" x14ac:dyDescent="0.35">
      <c r="A49" s="10"/>
      <c r="B49" s="21"/>
      <c r="C49" s="21"/>
      <c r="D49" s="21"/>
      <c r="E49" s="21"/>
      <c r="F49" s="21"/>
      <c r="G49" s="16"/>
      <c r="H49" s="16"/>
      <c r="I49" s="16"/>
    </row>
    <row r="50" spans="1:9" ht="30" x14ac:dyDescent="0.4">
      <c r="A50" s="6">
        <v>45384</v>
      </c>
      <c r="B50" s="20">
        <v>351816.12599999999</v>
      </c>
      <c r="C50" s="20">
        <v>243454.57</v>
      </c>
      <c r="D50" s="20">
        <v>124258.75599999999</v>
      </c>
      <c r="E50" s="20">
        <v>7096.79</v>
      </c>
      <c r="F50" s="20">
        <v>50183.15</v>
      </c>
      <c r="G50" s="16"/>
      <c r="H50" s="16"/>
      <c r="I50" s="16"/>
    </row>
    <row r="51" spans="1:9" ht="30" x14ac:dyDescent="0.4">
      <c r="A51" s="6">
        <v>45749</v>
      </c>
      <c r="B51" s="20"/>
      <c r="C51" s="20"/>
      <c r="D51" s="20"/>
      <c r="E51" s="20"/>
      <c r="F51" s="20"/>
      <c r="G51" s="16"/>
      <c r="H51" s="16"/>
      <c r="I51" s="16"/>
    </row>
    <row r="52" spans="1:9" ht="30.75" thickBot="1" x14ac:dyDescent="0.45">
      <c r="A52" s="7" t="s">
        <v>8</v>
      </c>
      <c r="B52" s="19">
        <f>B51-B50</f>
        <v>-351816.12599999999</v>
      </c>
      <c r="C52" s="19">
        <f>C51-C50</f>
        <v>-243454.57</v>
      </c>
      <c r="D52" s="19">
        <f>D51-D50</f>
        <v>-124258.75599999999</v>
      </c>
      <c r="E52" s="19">
        <f>E51-E50</f>
        <v>-7096.79</v>
      </c>
      <c r="F52" s="19">
        <f>F51-F50</f>
        <v>-50183.15</v>
      </c>
      <c r="G52" s="16"/>
      <c r="H52" s="16"/>
      <c r="I52" s="16"/>
    </row>
    <row r="53" spans="1:9" ht="23.25" thickBot="1" x14ac:dyDescent="0.35">
      <c r="A53" s="8" t="s">
        <v>9</v>
      </c>
      <c r="B53" s="9">
        <f>B52/B50</f>
        <v>-1</v>
      </c>
      <c r="C53" s="9">
        <f>C52/C50</f>
        <v>-1</v>
      </c>
      <c r="D53" s="9">
        <f>D52/D50</f>
        <v>-1</v>
      </c>
      <c r="E53" s="9">
        <f>E52/E50</f>
        <v>-1</v>
      </c>
      <c r="F53" s="9">
        <f>F52/F50</f>
        <v>-1</v>
      </c>
      <c r="G53" s="16"/>
      <c r="H53" s="16"/>
      <c r="I53" s="16"/>
    </row>
    <row r="54" spans="1:9" ht="24" thickBot="1" x14ac:dyDescent="0.4">
      <c r="A54" s="10"/>
      <c r="B54" s="21"/>
      <c r="C54" s="21"/>
      <c r="D54" s="21"/>
      <c r="E54" s="21"/>
      <c r="F54" s="21"/>
      <c r="G54" s="12"/>
      <c r="H54" s="13" t="s">
        <v>10</v>
      </c>
      <c r="I54" s="14" t="s">
        <v>4</v>
      </c>
    </row>
    <row r="55" spans="1:9" ht="30" x14ac:dyDescent="0.4">
      <c r="A55" s="6">
        <v>45443</v>
      </c>
      <c r="B55" s="20">
        <v>371031.79300000001</v>
      </c>
      <c r="C55" s="20">
        <v>318398.73</v>
      </c>
      <c r="D55" s="20">
        <v>223107.90299999999</v>
      </c>
      <c r="E55" s="20">
        <v>9518.3700000000008</v>
      </c>
      <c r="F55" s="20">
        <v>60089.83</v>
      </c>
      <c r="G55" s="12"/>
      <c r="H55" s="15" t="s">
        <v>14</v>
      </c>
      <c r="I55" s="20">
        <f>E45+E50+E55+E60+E5+E10+E15+E20+E25+E30+E35+E40</f>
        <v>104379.3</v>
      </c>
    </row>
    <row r="56" spans="1:9" ht="30" x14ac:dyDescent="0.4">
      <c r="A56" s="6">
        <v>45808</v>
      </c>
      <c r="B56" s="20"/>
      <c r="C56" s="20"/>
      <c r="D56" s="20"/>
      <c r="E56" s="20"/>
      <c r="F56" s="20"/>
      <c r="G56" s="12"/>
      <c r="H56" s="15" t="s">
        <v>15</v>
      </c>
      <c r="I56" s="20">
        <f>E46+E51+E56+E61+E6+E11+E16+E21+E26+E31+E36+E41</f>
        <v>62044.909500000009</v>
      </c>
    </row>
    <row r="57" spans="1:9" ht="30.75" thickBot="1" x14ac:dyDescent="0.45">
      <c r="A57" s="7" t="s">
        <v>8</v>
      </c>
      <c r="B57" s="19">
        <f>B56-B55</f>
        <v>-371031.79300000001</v>
      </c>
      <c r="C57" s="19">
        <f>C56-C55</f>
        <v>-318398.73</v>
      </c>
      <c r="D57" s="19">
        <f>D56-D55</f>
        <v>-223107.90299999999</v>
      </c>
      <c r="E57" s="19">
        <f>E56-E55</f>
        <v>-9518.3700000000008</v>
      </c>
      <c r="F57" s="19">
        <f>F56-F55</f>
        <v>-60089.83</v>
      </c>
      <c r="G57" s="12"/>
      <c r="H57" s="7" t="s">
        <v>8</v>
      </c>
      <c r="I57" s="19">
        <f>I56-I55</f>
        <v>-42334.390499999994</v>
      </c>
    </row>
    <row r="58" spans="1:9" ht="23.25" thickBot="1" x14ac:dyDescent="0.35">
      <c r="A58" s="8" t="s">
        <v>9</v>
      </c>
      <c r="B58" s="9">
        <f>B57/B55</f>
        <v>-1</v>
      </c>
      <c r="C58" s="9">
        <f>C57/C55</f>
        <v>-1</v>
      </c>
      <c r="D58" s="9">
        <f>D57/D55</f>
        <v>-1</v>
      </c>
      <c r="E58" s="9">
        <f>E57/E55</f>
        <v>-1</v>
      </c>
      <c r="F58" s="9">
        <f>F57/F55</f>
        <v>-1</v>
      </c>
      <c r="G58" s="12"/>
      <c r="H58" s="15" t="s">
        <v>9</v>
      </c>
      <c r="I58" s="9">
        <f>I57/I55</f>
        <v>-0.40558224188129249</v>
      </c>
    </row>
    <row r="59" spans="1:9" ht="23.25" x14ac:dyDescent="0.35">
      <c r="A59" s="10"/>
      <c r="B59" s="21"/>
      <c r="C59" s="21"/>
      <c r="D59" s="21"/>
      <c r="E59" s="21"/>
      <c r="F59" s="21"/>
      <c r="G59" s="16"/>
      <c r="H59" s="16"/>
      <c r="I59" s="16"/>
    </row>
    <row r="60" spans="1:9" ht="30" x14ac:dyDescent="0.4">
      <c r="A60" s="6">
        <v>45445</v>
      </c>
      <c r="B60" s="20">
        <v>382084.93</v>
      </c>
      <c r="C60" s="20">
        <v>329780.7953</v>
      </c>
      <c r="D60" s="20">
        <v>324334.05430000002</v>
      </c>
      <c r="E60" s="20">
        <v>9699.2999999999993</v>
      </c>
      <c r="F60" s="20">
        <v>61978.542699999998</v>
      </c>
      <c r="G60" s="16"/>
      <c r="H60" s="16"/>
      <c r="I60" s="16"/>
    </row>
    <row r="61" spans="1:9" ht="30" x14ac:dyDescent="0.4">
      <c r="A61" s="6">
        <v>45810</v>
      </c>
      <c r="B61" s="20"/>
      <c r="C61" s="20"/>
      <c r="D61" s="20"/>
      <c r="E61" s="20"/>
      <c r="F61" s="20"/>
      <c r="G61" s="16"/>
      <c r="H61" s="16"/>
      <c r="I61" s="16"/>
    </row>
    <row r="62" spans="1:9" ht="30.75" thickBot="1" x14ac:dyDescent="0.45">
      <c r="A62" s="7" t="s">
        <v>8</v>
      </c>
      <c r="B62" s="19">
        <f>B61-B60</f>
        <v>-382084.93</v>
      </c>
      <c r="C62" s="19">
        <f>C61-C60</f>
        <v>-329780.7953</v>
      </c>
      <c r="D62" s="19">
        <f>D61-D60</f>
        <v>-324334.05430000002</v>
      </c>
      <c r="E62" s="19">
        <f>E61-E60</f>
        <v>-9699.2999999999993</v>
      </c>
      <c r="F62" s="19">
        <f>F61-F60</f>
        <v>-61978.542699999998</v>
      </c>
      <c r="G62" s="16"/>
      <c r="H62" s="16"/>
      <c r="I62" s="16"/>
    </row>
    <row r="63" spans="1:9" ht="23.25" thickBot="1" x14ac:dyDescent="0.35">
      <c r="A63" s="8" t="s">
        <v>9</v>
      </c>
      <c r="B63" s="9">
        <f>B62/B60</f>
        <v>-1</v>
      </c>
      <c r="C63" s="9">
        <f>C62/C60</f>
        <v>-1</v>
      </c>
      <c r="D63" s="9">
        <f>D62/D60</f>
        <v>-1</v>
      </c>
      <c r="E63" s="9">
        <f>E62/E60</f>
        <v>-1</v>
      </c>
      <c r="F63" s="9">
        <f>F62/F60</f>
        <v>-1</v>
      </c>
      <c r="G63" s="16"/>
      <c r="H63" s="16"/>
      <c r="I63" s="16"/>
    </row>
    <row r="64" spans="1:9" ht="23.25" x14ac:dyDescent="0.35">
      <c r="A64" s="10"/>
      <c r="B64" s="21"/>
      <c r="C64" s="21"/>
      <c r="D64" s="21"/>
      <c r="E64" s="21"/>
      <c r="F64" s="21"/>
      <c r="G64" s="16"/>
      <c r="H64" s="16"/>
      <c r="I64" s="16"/>
    </row>
    <row r="65" spans="1:1" ht="14.25" customHeight="1" x14ac:dyDescent="0.2"/>
    <row r="66" spans="1:1" ht="14.25" customHeight="1" x14ac:dyDescent="0.2">
      <c r="A66" t="s">
        <v>11</v>
      </c>
    </row>
  </sheetData>
  <mergeCells count="1">
    <mergeCell ref="A1:F1"/>
  </mergeCells>
  <phoneticPr fontId="0" type="noConversion"/>
  <pageMargins left="0.5" right="0.5" top="0.5" bottom="0.5" header="0.5" footer="0.5"/>
  <pageSetup scale="41" orientation="portrait" r:id="rId1"/>
  <headerFooter alignWithMargins="0">
    <oddFooter>&amp;LDTPFY98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Delaware 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</dc:creator>
  <cp:lastModifiedBy>Rodriguez, Tiffany L (DOS)</cp:lastModifiedBy>
  <cp:lastPrinted>2018-08-21T18:30:22Z</cp:lastPrinted>
  <dcterms:created xsi:type="dcterms:W3CDTF">1997-12-29T15:22:11Z</dcterms:created>
  <dcterms:modified xsi:type="dcterms:W3CDTF">2025-02-26T17:27:36Z</dcterms:modified>
</cp:coreProperties>
</file>